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840" windowWidth="12885" windowHeight="10320" activeTab="3"/>
  </bookViews>
  <sheets>
    <sheet name="ИТОГИ ГОУ" sheetId="1" r:id="rId1"/>
    <sheet name="ИТОГИ ГОУ учителя" sheetId="2" r:id="rId2"/>
    <sheet name="ИТОГИ МОУ" sheetId="3" r:id="rId3"/>
    <sheet name="ИТОГИ МОУ учителя" sheetId="4" r:id="rId4"/>
  </sheets>
  <definedNames>
    <definedName name="_xlnm._FilterDatabase" localSheetId="0" hidden="1">'ИТОГИ ГОУ'!$A$7:$Q$106</definedName>
    <definedName name="_xlnm._FilterDatabase" localSheetId="2" hidden="1">'ИТОГИ МОУ'!$A$4:$Q$67</definedName>
    <definedName name="_xlnm._FilterDatabase" localSheetId="3" hidden="1">'ИТОГИ МОУ учителя'!$A$4:$Q$66</definedName>
    <definedName name="_xlnm.Print_Titles" localSheetId="0">'ИТОГИ ГОУ'!$5:$5</definedName>
    <definedName name="_xlnm.Print_Titles" localSheetId="1">'ИТОГИ ГОУ учителя'!$2:$3</definedName>
    <definedName name="_xlnm.Print_Titles" localSheetId="2">'ИТОГИ МОУ'!$2:$3</definedName>
    <definedName name="_xlnm.Print_Titles" localSheetId="3">'ИТОГИ МОУ учителя'!$2:$3</definedName>
  </definedNames>
  <calcPr fullCalcOnLoad="1"/>
</workbook>
</file>

<file path=xl/sharedStrings.xml><?xml version="1.0" encoding="utf-8"?>
<sst xmlns="http://schemas.openxmlformats.org/spreadsheetml/2006/main" count="340" uniqueCount="194">
  <si>
    <t>%</t>
  </si>
  <si>
    <t>№</t>
  </si>
  <si>
    <t xml:space="preserve">район </t>
  </si>
  <si>
    <t>кол-во</t>
  </si>
  <si>
    <t>Ардатовский</t>
  </si>
  <si>
    <t>Арзамасский</t>
  </si>
  <si>
    <t>Балахнинский</t>
  </si>
  <si>
    <t>Богородский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</si>
  <si>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</si>
  <si>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</si>
  <si>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</si>
  <si>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</si>
  <si>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</si>
  <si>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</si>
  <si>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</si>
  <si>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</si>
  <si>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</si>
  <si>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</si>
  <si>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</si>
  <si>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</si>
  <si>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</si>
  <si>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Д-Константиновский</t>
  </si>
  <si>
    <t>Дивеевский</t>
  </si>
  <si>
    <t xml:space="preserve">Княгининский </t>
  </si>
  <si>
    <t>Ковернинский</t>
  </si>
  <si>
    <t>Кр-Баковский</t>
  </si>
  <si>
    <t>Кр-Октябрьский</t>
  </si>
  <si>
    <t>Кстовский</t>
  </si>
  <si>
    <t>Лукояновский</t>
  </si>
  <si>
    <t>Лысковский</t>
  </si>
  <si>
    <t>Павловский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</si>
  <si>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</si>
  <si>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</si>
  <si>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</si>
  <si>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</si>
  <si>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</si>
  <si>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</si>
  <si>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</si>
  <si>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</si>
  <si>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</si>
  <si>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</si>
  <si>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Шарангский</t>
  </si>
  <si>
    <t>Шатковский</t>
  </si>
  <si>
    <t>г.Арзамас</t>
  </si>
  <si>
    <t>г.Дзержинск ОУ</t>
  </si>
  <si>
    <t>г.Дзержинск ДОУ</t>
  </si>
  <si>
    <t>г.Саров</t>
  </si>
  <si>
    <t>г.Н.Новгород</t>
  </si>
  <si>
    <t>Автозаводский ОУ</t>
  </si>
  <si>
    <t>Автозаводский ДОУ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</si>
  <si>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</si>
  <si>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</si>
  <si>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</si>
  <si>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</si>
  <si>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</si>
  <si>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</si>
  <si>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</si>
  <si>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ИТОГО по МОУ</t>
  </si>
  <si>
    <t>ГОУ</t>
  </si>
  <si>
    <t>Число работников, имеющих высшее образование</t>
  </si>
  <si>
    <t>Богоявленский детский дом</t>
  </si>
  <si>
    <t>Большемакателемский детский дом</t>
  </si>
  <si>
    <t>Вадский детский дом</t>
  </si>
  <si>
    <t>Варнавинский детский дом</t>
  </si>
  <si>
    <t>Городецкий детский дом</t>
  </si>
  <si>
    <t>Княгининский детский дом</t>
  </si>
  <si>
    <t>Краснобаковский детский дом</t>
  </si>
  <si>
    <t>Курмышский детский дом</t>
  </si>
  <si>
    <t>Либежевский детский дом "Кораблик"</t>
  </si>
  <si>
    <t>Неклюдовский детский дом</t>
  </si>
  <si>
    <t>Детский дом НиГРЭС</t>
  </si>
  <si>
    <t>Детский дом № 5</t>
  </si>
  <si>
    <t xml:space="preserve">Дальнеконстантиновский специальный (коррекционный) детский дом </t>
  </si>
  <si>
    <t xml:space="preserve">ГКООУ Дзержинский санаторный детский дом </t>
  </si>
  <si>
    <t xml:space="preserve">ГКООУ Павловский санаторный детский дом </t>
  </si>
  <si>
    <t xml:space="preserve">ГКООУ Таремский  детский дом </t>
  </si>
  <si>
    <t>Специальный (коррекционный) детский дом №1 для детей сирот и детей, оставшихся без попечения родителей, с ограниченными возможностями здоровья</t>
  </si>
  <si>
    <t>ГКОУ для детей-сирот и детей, оставшихся без попечения родителей, "Дзержинская специальная (коррекционная) школа-интернат для детей-сирот и детей, оставшихся без попечения родителей, с ограниченными возможностями здоровья"</t>
  </si>
  <si>
    <t>ГКОУ для детей-сирот и детей, оставшихся без попечения родителей, "Золинская специальная (коррекционная) школа-интернат для детей-сирот и детей, оставшихся без попечения родителей, с ограниченными возможностями здоровья"</t>
  </si>
  <si>
    <t>ГОУ для детей-сирот и детей, оставшихся без попечения родителей, "Специальная (коррекционная) школа-интернат   № 1 для детей сирот и детей, оставшихся без попечения родителей, с ограниченными возможностями здоровья"</t>
  </si>
  <si>
    <t>ГКОУ для детей-сирот и детей, оставшихся без попечения родителей, "Специальная (коррекционная) школа-интернат  № 8 для детей сирот и детей, оставшихся без попечения родителей, с ограниченными возможностями здоровья"</t>
  </si>
  <si>
    <t>ИТОГО по ДДомам:</t>
  </si>
  <si>
    <t>ГКС(К)ОУ для обучающихся, воспитанников с ограниченными возможностями здоровья "Большемурашкинская специальная (коррекционная) общеобразовательная школа-интернат II вида"</t>
  </si>
  <si>
    <t>ИТОГО по Спец (корр):</t>
  </si>
  <si>
    <t>ГБОУ лицей-интернат "Центр одаренных детей"</t>
  </si>
  <si>
    <t>ГКООУ Мореновская областная санаторно-лесная школа</t>
  </si>
  <si>
    <t>ИТОГО по кадеты, ЦОД, Мореновка:</t>
  </si>
  <si>
    <t>ИТОГО по ДОД:</t>
  </si>
  <si>
    <t>ВСЕГО ПО ГОУ:</t>
  </si>
  <si>
    <t>ИТОГО по кадеты, ЦОД, Мореновка Лазурный:</t>
  </si>
  <si>
    <t>Число педагогических работников, имеющих высшую квалификационную категорию</t>
  </si>
  <si>
    <t>Число педагогических работников, имеющих первую квалификационную категорию</t>
  </si>
  <si>
    <t>Число педагогических работников, прошедших аттестацию на СЗД</t>
  </si>
  <si>
    <t>Общее количество учителей</t>
  </si>
  <si>
    <r>
      <t xml:space="preserve">Общее количество </t>
    </r>
    <r>
      <rPr>
        <b/>
        <sz val="9"/>
        <rFont val="MS Sans Serif"/>
        <family val="2"/>
      </rPr>
      <t>учителей</t>
    </r>
  </si>
  <si>
    <t>Число учителей, имеющих высшую квалификационную категорию</t>
  </si>
  <si>
    <t>Число учителей, имеющих первую квалификационную категорию</t>
  </si>
  <si>
    <t>Число учителей, прошедших аттестацию на СЗД</t>
  </si>
  <si>
    <t>Число учителей, имеющих высшее образование</t>
  </si>
  <si>
    <t>ГБПОУ "Уренский индустриально-энергетический техникум"</t>
  </si>
  <si>
    <t>ГБПОУ "Нижегородское индустриальное училище"</t>
  </si>
  <si>
    <t>Всего аттестовано на категории и на СЗД</t>
  </si>
  <si>
    <t>% аттестованных на высшую от всего аттестованных</t>
  </si>
  <si>
    <t>% имеющих первую и высшую категории от числа аттестованных</t>
  </si>
  <si>
    <t xml:space="preserve">МОУ и ГОУ </t>
  </si>
  <si>
    <t>г.о.Сокольский</t>
  </si>
  <si>
    <t>г.Чкаловск</t>
  </si>
  <si>
    <t>г.о. Семеновский</t>
  </si>
  <si>
    <t>ГБПОУ "Арзамасский коммерческо-технический техникум"</t>
  </si>
  <si>
    <t>ГБПОУ "Арзамасский приборостроительный колледж им. П.И. Пландина"</t>
  </si>
  <si>
    <t xml:space="preserve">ГБПОУ "Арзамасский техникум строительства и предпринимательства" </t>
  </si>
  <si>
    <t xml:space="preserve">ГБПОУ "Богородский политехнический техникум" </t>
  </si>
  <si>
    <t>ГБПОУ "Большеболдинский сельскохозяйственный техникум"</t>
  </si>
  <si>
    <t>ГБПОУ "Бутурлинский сельскохозяйственный техникум"</t>
  </si>
  <si>
    <t>ГБПОУ "Варнавинский технолого-экономический техникум"</t>
  </si>
  <si>
    <t>ГБПОУ "Ветлужский лесоагротехнический техникум"</t>
  </si>
  <si>
    <t xml:space="preserve">ГБПОУ "Выксунский индустриальный техникум" </t>
  </si>
  <si>
    <t>ГБПОУ "Выксунский металлургический колледж"</t>
  </si>
  <si>
    <t>ГБПОУ "Дзержинский индустриально-коммерческий техникум"</t>
  </si>
  <si>
    <t>ГБПОУ "Дзержинский технический колледж"</t>
  </si>
  <si>
    <t>ГБПОУ "Дзержинский химический техникум имени Красной Армии"</t>
  </si>
  <si>
    <t>ГБПОУ "Заволжский автомоторный техникум"</t>
  </si>
  <si>
    <t>ГБПОУ "Кстовский нефтяной техникум"</t>
  </si>
  <si>
    <t>ГБПОУ "Кулебакский металлургический колледж"</t>
  </si>
  <si>
    <t>ГБПОУ "Лысковский агротехнический техникум"</t>
  </si>
  <si>
    <t>ГБПОУ "Нижегородский авиационный технический колледж"</t>
  </si>
  <si>
    <t>ГБПОУ "Нижегородский автомеханический техникум"</t>
  </si>
  <si>
    <t>ГБПОУ "Нижегородский автотранспортный техникум"</t>
  </si>
  <si>
    <t>ГБПОУ "Нижегородский колледж малого бизнеса"</t>
  </si>
  <si>
    <t>ГБПОУ "Нижегородский радиотехнический колледж"</t>
  </si>
  <si>
    <t xml:space="preserve">ГБПОУ "Нижегородский техникум городского хозяйства и предпринимательства" </t>
  </si>
  <si>
    <t xml:space="preserve">ГБПОУ "Павловский автомеханический техникум им. И.И. Лепсе" </t>
  </si>
  <si>
    <t>ГБПОУ "Первомайский политехнический техникум"</t>
  </si>
  <si>
    <t>ГБПОУ "Пильнинский агропромышленный техникум"</t>
  </si>
  <si>
    <t>ГБПОУ "Семеновский индустриально-художественный техникум"</t>
  </si>
  <si>
    <t>ГБПОУ "Сеченовский агротехнический техникум"</t>
  </si>
  <si>
    <t>ГБПОУ "Сокольский техникум индустрии сервиса и предпринимательства"</t>
  </si>
  <si>
    <t>ГБПОУ "Сормовский механический техникум им.Героя Советского Союза П.А.Семенова"</t>
  </si>
  <si>
    <t>ГБПОУ "Сосновский агропромышленный техникум"</t>
  </si>
  <si>
    <t>ГБПОУ "Чкаловский техникум транспорта и информационных технологий"</t>
  </si>
  <si>
    <t>ГБПОУ "Шатковский агротехнический техникум"</t>
  </si>
  <si>
    <t>ГБПОУ "Шахунский агропромышленный техникум"</t>
  </si>
  <si>
    <t xml:space="preserve">ГБОУ "Нижегородский кадетский корпус Приволжского федерального округа имени генерала армии Маргелова В.Ф." </t>
  </si>
  <si>
    <t>Общее кол-во педработников</t>
  </si>
  <si>
    <t>ИТОГО по ПОО:</t>
  </si>
  <si>
    <t>Информация о педагогических работниках муниципальных организаций, осуществляющих образовательную деятельность в Нижегородской области, по состоянию на 01.04.2016</t>
  </si>
  <si>
    <t>г.Бор</t>
  </si>
  <si>
    <t>г.Выкса</t>
  </si>
  <si>
    <t>г.Кулебаки</t>
  </si>
  <si>
    <t>г.о.Навашинский</t>
  </si>
  <si>
    <t>г.Первомайск</t>
  </si>
  <si>
    <t>г. Шахунья</t>
  </si>
  <si>
    <t>Информация об учителях муниципальных организаций, осуществляющих образовательную деятельность в Нижегородской области, по состоянию на 01.04.2016</t>
  </si>
  <si>
    <t>аттестованы на СЗД в 1 квартале 2016 года</t>
  </si>
  <si>
    <r>
      <t xml:space="preserve">аттестованы на СЗД </t>
    </r>
    <r>
      <rPr>
        <b/>
        <sz val="9"/>
        <rFont val="MS Sans Serif"/>
        <family val="2"/>
      </rPr>
      <t>в 1 квартале 2016 года</t>
    </r>
  </si>
  <si>
    <t>Информация об учителях государственных организаций, осуществляющих образовательную деятельность в Нижегородской области, по состоянию на 01.04.2016</t>
  </si>
  <si>
    <t>Информация о педагогических работниках государственных организаций, осуществляющих образовательную деятельность в Нижегородской области, по состоянию на 1.04.2016</t>
  </si>
  <si>
    <t>ГБПОУ "Балахнинский технический техникум"</t>
  </si>
  <si>
    <t>ГБПОУ "Городецкий Губернский колледж"</t>
  </si>
  <si>
    <t>ГБПОУ "Дзержинский педагогический колледж"</t>
  </si>
  <si>
    <t xml:space="preserve">ГБПОУ "Дзержинский техникум бизнеса и технологий" </t>
  </si>
  <si>
    <t>ГБПОУ "Лукояновский педагогический колледж им. А.М. Горького"</t>
  </si>
  <si>
    <t>ГБПОУ "Лукояновский сельскохозяйственный техникум"</t>
  </si>
  <si>
    <t>ГБПОУ "Навашинский политехнический техникум"</t>
  </si>
  <si>
    <t>ГБПОУ "Нижегородский Губернский колледж"</t>
  </si>
  <si>
    <t>ГБПОУ "Нижегородский индустриальный колледж"</t>
  </si>
  <si>
    <t>ГБПОУ "Нижегородский политехнический колледж"</t>
  </si>
  <si>
    <t>ГБПОУ "Нижегородский промышленно-технологический техникум"</t>
  </si>
  <si>
    <t>ГБПОУ "Нижегородский строительный техникум"</t>
  </si>
  <si>
    <t xml:space="preserve">ГБПОУ "Нижегородский техникум отраслевых технологий" </t>
  </si>
  <si>
    <t xml:space="preserve">ГБПОУ "Нижегородский техникум транспортного обслуживания и сервиса" </t>
  </si>
  <si>
    <t xml:space="preserve">ГБПОУ "Областной многопрофильный техникум" </t>
  </si>
  <si>
    <t>ГБПОУ "Павловский техникум народных художественных промыслов России"</t>
  </si>
  <si>
    <t>ГБПОУ "Перевозский строительный колледж"</t>
  </si>
  <si>
    <t>ГБПОУ "Починковский сельскохозяйственный техникум"</t>
  </si>
  <si>
    <t>ГБПОУ "Саровский политехнический техникум"</t>
  </si>
  <si>
    <t>ГБПОУ "Сергачский агропромышленный техникум"</t>
  </si>
  <si>
    <t>ГБПОУ "Спасский агропромышленный техникум"</t>
  </si>
  <si>
    <t xml:space="preserve">Детский дом №3 </t>
  </si>
  <si>
    <t>ГБУ ДО "Детско-юношеский центр Нижегородской области "Олимпиец"</t>
  </si>
  <si>
    <t>ГБУ ДО "Центр эстетического воспитания детей Нижегородской области"</t>
  </si>
  <si>
    <t>ГБУ ДО "Центр детского и юношеского туризма и экскурсий Нижегородской области"</t>
  </si>
  <si>
    <t>ГБУ ДО Детский санаторно-оздоровительный образовательный центр "Лазурный"</t>
  </si>
  <si>
    <t>ГБУ ДО Детский оздоровительно-образовательный центр Нижегородской области "Дети против наркотиков"</t>
  </si>
  <si>
    <t>ГБУ ДО "Центр развития творчества детей и юношества Нижегородской области"</t>
  </si>
  <si>
    <t>ГБОУ "Кадетская школа-интернат имени Героя Российской Федерации А.Н.Рожкова"</t>
  </si>
  <si>
    <t>ГКОУ "Нижегородская областная специальная (коррекционная) школа-интернат для слепых и слабовидящих детей"</t>
  </si>
  <si>
    <t>ГКОУ "Горбатовская областная специальная (коррекционная) общеобразовательная школа-интернат для глухих и позднооглохших детей"</t>
  </si>
  <si>
    <t xml:space="preserve">ГАПОУ "Борский Губернский колледж" </t>
  </si>
  <si>
    <t>Общее количество педработни-ков</t>
  </si>
  <si>
    <t>ГБОУ "Лицей-интернат "Центр одаренных детей"</t>
  </si>
  <si>
    <t>ГКОУ "Мореновская областная санаторно-лесная школа"</t>
  </si>
  <si>
    <t>ГБУ ДО "Детский санаторно-оздоровительный образовательный центр "Лазурный"</t>
  </si>
  <si>
    <t>ГКОУ "Детский дом № 3"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</si>
</sst>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[$-FC19]d\ mmmm\ yyyy\ &quot;г.&quot;"/>
    <numFmt numFmtId="171" formatCode="dd/mm/yy;@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MS Sans Serif"/>
      <family val="2"/>
    </font>
    <font>
      <b/>
      <sz val="9"/>
      <name val="MS Sans Serif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10"/>
      <name val="MS Sans Serif"/>
      <family val="2"/>
    </font>
    <font>
      <sz val="8"/>
      <name val="Times New Roman"/>
      <family val="1"/>
    </font>
    <font>
      <sz val="8"/>
      <name val="MS Sans Serif"/>
      <family val="2"/>
    </font>
    <font>
      <sz val="9"/>
      <color indexed="8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sz val="8.5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left" vertical="top"/>
    </xf>
    <xf numFmtId="49" fontId="4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164" fontId="5" fillId="33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3" fillId="0" borderId="11" xfId="0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/>
    </xf>
    <xf numFmtId="164" fontId="4" fillId="33" borderId="11" xfId="0" applyNumberFormat="1" applyFont="1" applyFill="1" applyBorder="1" applyAlignment="1">
      <alignment horizontal="center" vertical="top"/>
    </xf>
    <xf numFmtId="164" fontId="4" fillId="33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164" fontId="4" fillId="0" borderId="12" xfId="0" applyNumberFormat="1" applyFont="1" applyBorder="1" applyAlignment="1">
      <alignment horizontal="center" vertical="top" wrapText="1"/>
    </xf>
    <xf numFmtId="164" fontId="4" fillId="3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14" fillId="0" borderId="11" xfId="0" applyFont="1" applyFill="1" applyBorder="1" applyAlignment="1">
      <alignment horizontal="center" vertical="top"/>
    </xf>
    <xf numFmtId="164" fontId="5" fillId="33" borderId="11" xfId="0" applyNumberFormat="1" applyFont="1" applyFill="1" applyBorder="1" applyAlignment="1">
      <alignment horizontal="center" vertical="center"/>
    </xf>
    <xf numFmtId="164" fontId="7" fillId="33" borderId="11" xfId="0" applyNumberFormat="1" applyFont="1" applyFill="1" applyBorder="1" applyAlignment="1">
      <alignment horizontal="center"/>
    </xf>
    <xf numFmtId="164" fontId="16" fillId="33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1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0" fontId="21" fillId="33" borderId="11" xfId="0" applyFont="1" applyFill="1" applyBorder="1" applyAlignment="1">
      <alignment horizontal="center" vertical="top" wrapText="1"/>
    </xf>
    <xf numFmtId="164" fontId="21" fillId="33" borderId="11" xfId="0" applyNumberFormat="1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164" fontId="21" fillId="0" borderId="15" xfId="0" applyNumberFormat="1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33" borderId="11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top" wrapText="1"/>
    </xf>
    <xf numFmtId="164" fontId="18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/>
    </xf>
    <xf numFmtId="164" fontId="7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top" wrapText="1"/>
    </xf>
    <xf numFmtId="164" fontId="18" fillId="0" borderId="14" xfId="0" applyNumberFormat="1" applyFont="1" applyFill="1" applyBorder="1" applyAlignment="1">
      <alignment horizontal="center" vertical="top" wrapText="1"/>
    </xf>
    <xf numFmtId="164" fontId="16" fillId="33" borderId="17" xfId="0" applyNumberFormat="1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1" fontId="5" fillId="33" borderId="11" xfId="0" applyNumberFormat="1" applyFont="1" applyFill="1" applyBorder="1" applyAlignment="1">
      <alignment horizontal="center" vertical="top" wrapText="1"/>
    </xf>
    <xf numFmtId="164" fontId="7" fillId="0" borderId="18" xfId="0" applyNumberFormat="1" applyFont="1" applyFill="1" applyBorder="1" applyAlignment="1">
      <alignment horizontal="center" vertical="top"/>
    </xf>
    <xf numFmtId="164" fontId="7" fillId="0" borderId="17" xfId="0" applyNumberFormat="1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7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top" wrapText="1"/>
    </xf>
    <xf numFmtId="0" fontId="21" fillId="33" borderId="23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07"/>
  <sheetViews>
    <sheetView zoomScalePageLayoutView="0" workbookViewId="0" topLeftCell="A1">
      <pane ySplit="6" topLeftCell="A94" activePane="bottomLeft" state="frozen"/>
      <selection pane="topLeft" activeCell="A1" sqref="A1"/>
      <selection pane="bottomLeft" activeCell="T101" sqref="T101"/>
    </sheetView>
  </sheetViews>
  <sheetFormatPr defaultColWidth="9.00390625" defaultRowHeight="12.75"/>
  <cols>
    <col min="1" max="1" width="3.375" style="8" customWidth="1"/>
    <col min="2" max="2" width="31.625" style="9" customWidth="1"/>
    <col min="3" max="3" width="7.375" style="27" customWidth="1"/>
    <col min="4" max="6" width="7.00390625" style="27" customWidth="1"/>
    <col min="7" max="7" width="7.875" style="27" customWidth="1"/>
    <col min="8" max="8" width="7.00390625" style="27" customWidth="1"/>
    <col min="9" max="9" width="8.00390625" style="27" customWidth="1"/>
    <col min="10" max="10" width="7.00390625" style="27" customWidth="1"/>
    <col min="11" max="11" width="7.00390625" style="52" customWidth="1"/>
    <col min="12" max="14" width="7.00390625" style="55" customWidth="1"/>
    <col min="15" max="15" width="8.00390625" style="9" customWidth="1"/>
    <col min="16" max="17" width="8.375" style="10" customWidth="1"/>
    <col min="18" max="16384" width="9.125" style="9" customWidth="1"/>
  </cols>
  <sheetData>
    <row r="1" ht="22.5" customHeight="1" hidden="1"/>
    <row r="2" ht="25.5" customHeight="1" hidden="1"/>
    <row r="3" spans="1:9" ht="14.25" customHeight="1">
      <c r="A3" s="11"/>
      <c r="B3" s="12"/>
      <c r="C3" s="49"/>
      <c r="D3" s="49"/>
      <c r="E3" s="49"/>
      <c r="F3" s="119"/>
      <c r="G3" s="119"/>
      <c r="H3" s="119"/>
      <c r="I3" s="119"/>
    </row>
    <row r="4" spans="1:17" ht="29.25" customHeight="1">
      <c r="A4" s="121" t="s">
        <v>156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7" s="13" customFormat="1" ht="81" customHeight="1">
      <c r="A5" s="122" t="s">
        <v>1</v>
      </c>
      <c r="B5" s="122" t="s">
        <v>58</v>
      </c>
      <c r="C5" s="118" t="s">
        <v>143</v>
      </c>
      <c r="D5" s="118" t="s">
        <v>59</v>
      </c>
      <c r="E5" s="118"/>
      <c r="F5" s="118" t="s">
        <v>90</v>
      </c>
      <c r="G5" s="118"/>
      <c r="H5" s="118" t="s">
        <v>91</v>
      </c>
      <c r="I5" s="118"/>
      <c r="J5" s="118" t="s">
        <v>92</v>
      </c>
      <c r="K5" s="118"/>
      <c r="L5" s="118" t="s">
        <v>101</v>
      </c>
      <c r="M5" s="118"/>
      <c r="N5" s="118" t="s">
        <v>102</v>
      </c>
      <c r="O5" s="120" t="s">
        <v>103</v>
      </c>
      <c r="P5" s="118" t="s">
        <v>153</v>
      </c>
      <c r="Q5" s="118"/>
    </row>
    <row r="6" spans="1:17" s="13" customFormat="1" ht="17.25" customHeight="1">
      <c r="A6" s="122"/>
      <c r="B6" s="122"/>
      <c r="C6" s="118"/>
      <c r="D6" s="61" t="s">
        <v>3</v>
      </c>
      <c r="E6" s="61" t="s">
        <v>0</v>
      </c>
      <c r="F6" s="61" t="s">
        <v>3</v>
      </c>
      <c r="G6" s="61" t="s">
        <v>0</v>
      </c>
      <c r="H6" s="61" t="s">
        <v>3</v>
      </c>
      <c r="I6" s="61" t="s">
        <v>0</v>
      </c>
      <c r="J6" s="61" t="s">
        <v>3</v>
      </c>
      <c r="K6" s="62" t="s">
        <v>0</v>
      </c>
      <c r="L6" s="61" t="s">
        <v>3</v>
      </c>
      <c r="M6" s="62" t="s">
        <v>0</v>
      </c>
      <c r="N6" s="118"/>
      <c r="O6" s="120"/>
      <c r="P6" s="1" t="s">
        <v>3</v>
      </c>
      <c r="Q6" s="1" t="s">
        <v>0</v>
      </c>
    </row>
    <row r="7" spans="1:17" s="13" customFormat="1" ht="9.75" customHeight="1">
      <c r="A7" s="68">
        <v>1</v>
      </c>
      <c r="B7" s="68">
        <v>2</v>
      </c>
      <c r="C7" s="69">
        <v>3</v>
      </c>
      <c r="D7" s="68">
        <v>4</v>
      </c>
      <c r="E7" s="69">
        <v>5</v>
      </c>
      <c r="F7" s="68">
        <v>6</v>
      </c>
      <c r="G7" s="69">
        <v>7</v>
      </c>
      <c r="H7" s="68">
        <v>8</v>
      </c>
      <c r="I7" s="69">
        <v>9</v>
      </c>
      <c r="J7" s="68">
        <v>12</v>
      </c>
      <c r="K7" s="69">
        <v>13</v>
      </c>
      <c r="L7" s="68">
        <v>14</v>
      </c>
      <c r="M7" s="69">
        <v>15</v>
      </c>
      <c r="N7" s="68">
        <v>16</v>
      </c>
      <c r="O7" s="99">
        <v>17</v>
      </c>
      <c r="P7" s="68">
        <v>18</v>
      </c>
      <c r="Q7" s="69">
        <v>19</v>
      </c>
    </row>
    <row r="8" spans="1:17" s="14" customFormat="1" ht="24">
      <c r="A8" s="65">
        <v>1</v>
      </c>
      <c r="B8" s="74" t="s">
        <v>108</v>
      </c>
      <c r="C8" s="66">
        <v>80</v>
      </c>
      <c r="D8" s="66">
        <v>74</v>
      </c>
      <c r="E8" s="100">
        <f aca="true" t="shared" si="0" ref="E8:E71">D8/C8*100</f>
        <v>92.5</v>
      </c>
      <c r="F8" s="66">
        <v>28</v>
      </c>
      <c r="G8" s="104">
        <f aca="true" t="shared" si="1" ref="G8:G71">F8/C8*100</f>
        <v>35</v>
      </c>
      <c r="H8" s="66">
        <v>24</v>
      </c>
      <c r="I8" s="100">
        <f aca="true" t="shared" si="2" ref="I8:I71">H8/C8*100</f>
        <v>30</v>
      </c>
      <c r="J8" s="67">
        <v>2</v>
      </c>
      <c r="K8" s="100">
        <f aca="true" t="shared" si="3" ref="K8:K71">J8/C8*100</f>
        <v>2.5</v>
      </c>
      <c r="L8" s="67">
        <f>F8+H8+J8</f>
        <v>54</v>
      </c>
      <c r="M8" s="100">
        <f aca="true" t="shared" si="4" ref="M8:M71">L8/C8*100</f>
        <v>67.5</v>
      </c>
      <c r="N8" s="100">
        <f aca="true" t="shared" si="5" ref="N8:N71">F8/L8*100</f>
        <v>51.85185185185185</v>
      </c>
      <c r="O8" s="114">
        <f aca="true" t="shared" si="6" ref="O8:O71">(F8+H8)/L8*100</f>
        <v>96.29629629629629</v>
      </c>
      <c r="P8" s="66">
        <v>1</v>
      </c>
      <c r="Q8" s="104">
        <f aca="true" t="shared" si="7" ref="Q8:Q71">P8/C8*100</f>
        <v>1.25</v>
      </c>
    </row>
    <row r="9" spans="1:17" s="36" customFormat="1" ht="36">
      <c r="A9" s="35">
        <v>2</v>
      </c>
      <c r="B9" s="70" t="s">
        <v>109</v>
      </c>
      <c r="C9" s="28">
        <v>44</v>
      </c>
      <c r="D9" s="28">
        <v>44</v>
      </c>
      <c r="E9" s="105">
        <f t="shared" si="0"/>
        <v>100</v>
      </c>
      <c r="F9" s="28">
        <v>13</v>
      </c>
      <c r="G9" s="108">
        <f t="shared" si="1"/>
        <v>29.545454545454547</v>
      </c>
      <c r="H9" s="20">
        <v>15</v>
      </c>
      <c r="I9" s="105">
        <f t="shared" si="2"/>
        <v>34.090909090909086</v>
      </c>
      <c r="J9" s="56">
        <v>6</v>
      </c>
      <c r="K9" s="105">
        <f t="shared" si="3"/>
        <v>13.636363636363635</v>
      </c>
      <c r="L9" s="67">
        <f aca="true" t="shared" si="8" ref="L9:L72">F9+H9+J9</f>
        <v>34</v>
      </c>
      <c r="M9" s="105">
        <f t="shared" si="4"/>
        <v>77.27272727272727</v>
      </c>
      <c r="N9" s="105">
        <f t="shared" si="5"/>
        <v>38.23529411764706</v>
      </c>
      <c r="O9" s="115">
        <f t="shared" si="6"/>
        <v>82.35294117647058</v>
      </c>
      <c r="P9" s="111"/>
      <c r="Q9" s="108">
        <f t="shared" si="7"/>
        <v>0</v>
      </c>
    </row>
    <row r="10" spans="1:17" s="14" customFormat="1" ht="36">
      <c r="A10" s="18">
        <v>3</v>
      </c>
      <c r="B10" s="70" t="s">
        <v>110</v>
      </c>
      <c r="C10" s="28">
        <v>31</v>
      </c>
      <c r="D10" s="28">
        <v>24</v>
      </c>
      <c r="E10" s="105">
        <f t="shared" si="0"/>
        <v>77.41935483870968</v>
      </c>
      <c r="F10" s="28">
        <v>8</v>
      </c>
      <c r="G10" s="108">
        <f t="shared" si="1"/>
        <v>25.806451612903224</v>
      </c>
      <c r="H10" s="28">
        <v>12</v>
      </c>
      <c r="I10" s="105">
        <f t="shared" si="2"/>
        <v>38.70967741935484</v>
      </c>
      <c r="J10" s="20">
        <v>9</v>
      </c>
      <c r="K10" s="105">
        <f t="shared" si="3"/>
        <v>29.03225806451613</v>
      </c>
      <c r="L10" s="67">
        <f t="shared" si="8"/>
        <v>29</v>
      </c>
      <c r="M10" s="105">
        <f t="shared" si="4"/>
        <v>93.54838709677419</v>
      </c>
      <c r="N10" s="105">
        <f t="shared" si="5"/>
        <v>27.586206896551722</v>
      </c>
      <c r="O10" s="115">
        <f t="shared" si="6"/>
        <v>68.96551724137932</v>
      </c>
      <c r="P10" s="28"/>
      <c r="Q10" s="108">
        <f t="shared" si="7"/>
        <v>0</v>
      </c>
    </row>
    <row r="11" spans="1:17" s="14" customFormat="1" ht="24">
      <c r="A11" s="18">
        <v>4</v>
      </c>
      <c r="B11" s="70" t="s">
        <v>157</v>
      </c>
      <c r="C11" s="28">
        <v>42</v>
      </c>
      <c r="D11" s="28">
        <v>36</v>
      </c>
      <c r="E11" s="105">
        <f t="shared" si="0"/>
        <v>85.71428571428571</v>
      </c>
      <c r="F11" s="28">
        <v>13</v>
      </c>
      <c r="G11" s="108">
        <f t="shared" si="1"/>
        <v>30.952380952380953</v>
      </c>
      <c r="H11" s="28">
        <v>15</v>
      </c>
      <c r="I11" s="105">
        <f t="shared" si="2"/>
        <v>35.714285714285715</v>
      </c>
      <c r="J11" s="20">
        <v>3</v>
      </c>
      <c r="K11" s="105">
        <f t="shared" si="3"/>
        <v>7.142857142857142</v>
      </c>
      <c r="L11" s="67">
        <f t="shared" si="8"/>
        <v>31</v>
      </c>
      <c r="M11" s="105">
        <f t="shared" si="4"/>
        <v>73.80952380952381</v>
      </c>
      <c r="N11" s="105">
        <f t="shared" si="5"/>
        <v>41.935483870967744</v>
      </c>
      <c r="O11" s="115">
        <f t="shared" si="6"/>
        <v>90.32258064516128</v>
      </c>
      <c r="P11" s="28"/>
      <c r="Q11" s="108">
        <f t="shared" si="7"/>
        <v>0</v>
      </c>
    </row>
    <row r="12" spans="1:17" s="36" customFormat="1" ht="24">
      <c r="A12" s="35">
        <v>5</v>
      </c>
      <c r="B12" s="70" t="s">
        <v>111</v>
      </c>
      <c r="C12" s="28">
        <v>44</v>
      </c>
      <c r="D12" s="28">
        <v>36</v>
      </c>
      <c r="E12" s="105">
        <f t="shared" si="0"/>
        <v>81.81818181818183</v>
      </c>
      <c r="F12" s="28">
        <v>12</v>
      </c>
      <c r="G12" s="108">
        <f t="shared" si="1"/>
        <v>27.27272727272727</v>
      </c>
      <c r="H12" s="39">
        <v>15</v>
      </c>
      <c r="I12" s="105">
        <f t="shared" si="2"/>
        <v>34.090909090909086</v>
      </c>
      <c r="J12" s="56">
        <v>9</v>
      </c>
      <c r="K12" s="105">
        <f t="shared" si="3"/>
        <v>20.454545454545457</v>
      </c>
      <c r="L12" s="67">
        <f t="shared" si="8"/>
        <v>36</v>
      </c>
      <c r="M12" s="105">
        <f t="shared" si="4"/>
        <v>81.81818181818183</v>
      </c>
      <c r="N12" s="105">
        <f t="shared" si="5"/>
        <v>33.33333333333333</v>
      </c>
      <c r="O12" s="115">
        <f t="shared" si="6"/>
        <v>75</v>
      </c>
      <c r="P12" s="111"/>
      <c r="Q12" s="108">
        <f t="shared" si="7"/>
        <v>0</v>
      </c>
    </row>
    <row r="13" spans="1:17" s="14" customFormat="1" ht="24">
      <c r="A13" s="18">
        <v>6</v>
      </c>
      <c r="B13" s="70" t="s">
        <v>112</v>
      </c>
      <c r="C13" s="28">
        <v>34</v>
      </c>
      <c r="D13" s="28">
        <v>27</v>
      </c>
      <c r="E13" s="105">
        <f t="shared" si="0"/>
        <v>79.41176470588235</v>
      </c>
      <c r="F13" s="28"/>
      <c r="G13" s="108">
        <f t="shared" si="1"/>
        <v>0</v>
      </c>
      <c r="H13" s="28">
        <v>13</v>
      </c>
      <c r="I13" s="105">
        <f t="shared" si="2"/>
        <v>38.23529411764706</v>
      </c>
      <c r="J13" s="20">
        <v>13</v>
      </c>
      <c r="K13" s="105">
        <f t="shared" si="3"/>
        <v>38.23529411764706</v>
      </c>
      <c r="L13" s="67">
        <f t="shared" si="8"/>
        <v>26</v>
      </c>
      <c r="M13" s="105">
        <f t="shared" si="4"/>
        <v>76.47058823529412</v>
      </c>
      <c r="N13" s="105">
        <f t="shared" si="5"/>
        <v>0</v>
      </c>
      <c r="O13" s="115">
        <f t="shared" si="6"/>
        <v>50</v>
      </c>
      <c r="P13" s="28"/>
      <c r="Q13" s="108">
        <f t="shared" si="7"/>
        <v>0</v>
      </c>
    </row>
    <row r="14" spans="1:17" s="14" customFormat="1" ht="24">
      <c r="A14" s="18">
        <v>7</v>
      </c>
      <c r="B14" s="70" t="s">
        <v>188</v>
      </c>
      <c r="C14" s="28">
        <v>68</v>
      </c>
      <c r="D14" s="28">
        <v>62</v>
      </c>
      <c r="E14" s="105">
        <f t="shared" si="0"/>
        <v>91.17647058823529</v>
      </c>
      <c r="F14" s="28">
        <v>19</v>
      </c>
      <c r="G14" s="108">
        <f t="shared" si="1"/>
        <v>27.941176470588236</v>
      </c>
      <c r="H14" s="20">
        <v>15</v>
      </c>
      <c r="I14" s="105">
        <f t="shared" si="2"/>
        <v>22.058823529411764</v>
      </c>
      <c r="J14" s="20">
        <v>4</v>
      </c>
      <c r="K14" s="105">
        <f t="shared" si="3"/>
        <v>5.88235294117647</v>
      </c>
      <c r="L14" s="67">
        <f t="shared" si="8"/>
        <v>38</v>
      </c>
      <c r="M14" s="105">
        <f t="shared" si="4"/>
        <v>55.88235294117647</v>
      </c>
      <c r="N14" s="105">
        <f t="shared" si="5"/>
        <v>50</v>
      </c>
      <c r="O14" s="115">
        <f t="shared" si="6"/>
        <v>89.47368421052632</v>
      </c>
      <c r="P14" s="28"/>
      <c r="Q14" s="108">
        <f t="shared" si="7"/>
        <v>0</v>
      </c>
    </row>
    <row r="15" spans="1:17" s="14" customFormat="1" ht="24">
      <c r="A15" s="35">
        <v>8</v>
      </c>
      <c r="B15" s="70" t="s">
        <v>113</v>
      </c>
      <c r="C15" s="28">
        <v>24</v>
      </c>
      <c r="D15" s="28">
        <v>22</v>
      </c>
      <c r="E15" s="105">
        <f t="shared" si="0"/>
        <v>91.66666666666666</v>
      </c>
      <c r="F15" s="28">
        <v>4</v>
      </c>
      <c r="G15" s="108">
        <f t="shared" si="1"/>
        <v>16.666666666666664</v>
      </c>
      <c r="H15" s="28">
        <v>5</v>
      </c>
      <c r="I15" s="105">
        <f t="shared" si="2"/>
        <v>20.833333333333336</v>
      </c>
      <c r="J15" s="20">
        <v>14</v>
      </c>
      <c r="K15" s="105">
        <f t="shared" si="3"/>
        <v>58.333333333333336</v>
      </c>
      <c r="L15" s="67">
        <f t="shared" si="8"/>
        <v>23</v>
      </c>
      <c r="M15" s="105">
        <f t="shared" si="4"/>
        <v>95.83333333333334</v>
      </c>
      <c r="N15" s="105">
        <f t="shared" si="5"/>
        <v>17.391304347826086</v>
      </c>
      <c r="O15" s="115">
        <f t="shared" si="6"/>
        <v>39.130434782608695</v>
      </c>
      <c r="P15" s="28">
        <v>2</v>
      </c>
      <c r="Q15" s="108">
        <f t="shared" si="7"/>
        <v>8.333333333333332</v>
      </c>
    </row>
    <row r="16" spans="1:17" s="14" customFormat="1" ht="24">
      <c r="A16" s="18">
        <v>9</v>
      </c>
      <c r="B16" s="70" t="s">
        <v>114</v>
      </c>
      <c r="C16" s="28">
        <v>23</v>
      </c>
      <c r="D16" s="28">
        <v>15</v>
      </c>
      <c r="E16" s="105">
        <f t="shared" si="0"/>
        <v>65.21739130434783</v>
      </c>
      <c r="F16" s="28">
        <v>1</v>
      </c>
      <c r="G16" s="108">
        <f t="shared" si="1"/>
        <v>4.3478260869565215</v>
      </c>
      <c r="H16" s="28">
        <v>4</v>
      </c>
      <c r="I16" s="105">
        <f t="shared" si="2"/>
        <v>17.391304347826086</v>
      </c>
      <c r="J16" s="20">
        <v>8</v>
      </c>
      <c r="K16" s="105">
        <f t="shared" si="3"/>
        <v>34.78260869565217</v>
      </c>
      <c r="L16" s="67">
        <f t="shared" si="8"/>
        <v>13</v>
      </c>
      <c r="M16" s="105">
        <f t="shared" si="4"/>
        <v>56.52173913043478</v>
      </c>
      <c r="N16" s="105">
        <f t="shared" si="5"/>
        <v>7.6923076923076925</v>
      </c>
      <c r="O16" s="115">
        <f t="shared" si="6"/>
        <v>38.46153846153847</v>
      </c>
      <c r="P16" s="28"/>
      <c r="Q16" s="108">
        <f t="shared" si="7"/>
        <v>0</v>
      </c>
    </row>
    <row r="17" spans="1:17" s="14" customFormat="1" ht="24">
      <c r="A17" s="18">
        <v>10</v>
      </c>
      <c r="B17" s="70" t="s">
        <v>115</v>
      </c>
      <c r="C17" s="28">
        <v>41</v>
      </c>
      <c r="D17" s="28">
        <v>23</v>
      </c>
      <c r="E17" s="105">
        <f t="shared" si="0"/>
        <v>56.09756097560976</v>
      </c>
      <c r="F17" s="28">
        <v>5</v>
      </c>
      <c r="G17" s="108">
        <f>F17/C17*100</f>
        <v>12.195121951219512</v>
      </c>
      <c r="H17" s="28">
        <v>7</v>
      </c>
      <c r="I17" s="105">
        <f t="shared" si="2"/>
        <v>17.073170731707318</v>
      </c>
      <c r="J17" s="20">
        <v>20</v>
      </c>
      <c r="K17" s="105">
        <f t="shared" si="3"/>
        <v>48.78048780487805</v>
      </c>
      <c r="L17" s="67">
        <f t="shared" si="8"/>
        <v>32</v>
      </c>
      <c r="M17" s="105">
        <f t="shared" si="4"/>
        <v>78.04878048780488</v>
      </c>
      <c r="N17" s="105">
        <f t="shared" si="5"/>
        <v>15.625</v>
      </c>
      <c r="O17" s="115">
        <f t="shared" si="6"/>
        <v>37.5</v>
      </c>
      <c r="P17" s="28">
        <v>2</v>
      </c>
      <c r="Q17" s="108">
        <f t="shared" si="7"/>
        <v>4.878048780487805</v>
      </c>
    </row>
    <row r="18" spans="1:17" s="14" customFormat="1" ht="24">
      <c r="A18" s="35">
        <v>11</v>
      </c>
      <c r="B18" s="70" t="s">
        <v>116</v>
      </c>
      <c r="C18" s="28">
        <v>22</v>
      </c>
      <c r="D18" s="28">
        <v>13</v>
      </c>
      <c r="E18" s="105">
        <f t="shared" si="0"/>
        <v>59.09090909090909</v>
      </c>
      <c r="F18" s="28">
        <v>1</v>
      </c>
      <c r="G18" s="108">
        <f>F18/C18*100</f>
        <v>4.545454545454546</v>
      </c>
      <c r="H18" s="28">
        <v>10</v>
      </c>
      <c r="I18" s="105">
        <f t="shared" si="2"/>
        <v>45.45454545454545</v>
      </c>
      <c r="J18" s="20">
        <v>4</v>
      </c>
      <c r="K18" s="105">
        <f t="shared" si="3"/>
        <v>18.181818181818183</v>
      </c>
      <c r="L18" s="67">
        <f t="shared" si="8"/>
        <v>15</v>
      </c>
      <c r="M18" s="105">
        <f t="shared" si="4"/>
        <v>68.18181818181817</v>
      </c>
      <c r="N18" s="105">
        <f t="shared" si="5"/>
        <v>6.666666666666667</v>
      </c>
      <c r="O18" s="115">
        <f t="shared" si="6"/>
        <v>73.33333333333333</v>
      </c>
      <c r="P18" s="28"/>
      <c r="Q18" s="108">
        <f t="shared" si="7"/>
        <v>0</v>
      </c>
    </row>
    <row r="19" spans="1:17" s="14" customFormat="1" ht="24">
      <c r="A19" s="18">
        <v>12</v>
      </c>
      <c r="B19" s="70" t="s">
        <v>117</v>
      </c>
      <c r="C19" s="28">
        <v>58</v>
      </c>
      <c r="D19" s="28">
        <v>58</v>
      </c>
      <c r="E19" s="105">
        <f t="shared" si="0"/>
        <v>100</v>
      </c>
      <c r="F19" s="28">
        <v>14</v>
      </c>
      <c r="G19" s="108">
        <f t="shared" si="1"/>
        <v>24.137931034482758</v>
      </c>
      <c r="H19" s="28">
        <v>20</v>
      </c>
      <c r="I19" s="105">
        <f t="shared" si="2"/>
        <v>34.48275862068966</v>
      </c>
      <c r="J19" s="20">
        <v>15</v>
      </c>
      <c r="K19" s="105">
        <f t="shared" si="3"/>
        <v>25.862068965517242</v>
      </c>
      <c r="L19" s="67">
        <f t="shared" si="8"/>
        <v>49</v>
      </c>
      <c r="M19" s="105">
        <f t="shared" si="4"/>
        <v>84.48275862068965</v>
      </c>
      <c r="N19" s="105">
        <f t="shared" si="5"/>
        <v>28.57142857142857</v>
      </c>
      <c r="O19" s="115">
        <f t="shared" si="6"/>
        <v>69.38775510204081</v>
      </c>
      <c r="P19" s="28">
        <v>4</v>
      </c>
      <c r="Q19" s="108">
        <f t="shared" si="7"/>
        <v>6.896551724137931</v>
      </c>
    </row>
    <row r="20" spans="1:17" s="14" customFormat="1" ht="24">
      <c r="A20" s="18">
        <v>13</v>
      </c>
      <c r="B20" s="70" t="s">
        <v>158</v>
      </c>
      <c r="C20" s="28">
        <v>80</v>
      </c>
      <c r="D20" s="28">
        <v>71</v>
      </c>
      <c r="E20" s="105">
        <f t="shared" si="0"/>
        <v>88.75</v>
      </c>
      <c r="F20" s="28">
        <v>10</v>
      </c>
      <c r="G20" s="108">
        <f t="shared" si="1"/>
        <v>12.5</v>
      </c>
      <c r="H20" s="28">
        <v>24</v>
      </c>
      <c r="I20" s="105">
        <f t="shared" si="2"/>
        <v>30</v>
      </c>
      <c r="J20" s="20">
        <v>29</v>
      </c>
      <c r="K20" s="105">
        <f t="shared" si="3"/>
        <v>36.25</v>
      </c>
      <c r="L20" s="67">
        <f t="shared" si="8"/>
        <v>63</v>
      </c>
      <c r="M20" s="105">
        <f t="shared" si="4"/>
        <v>78.75</v>
      </c>
      <c r="N20" s="105">
        <f t="shared" si="5"/>
        <v>15.873015873015872</v>
      </c>
      <c r="O20" s="115">
        <f t="shared" si="6"/>
        <v>53.96825396825397</v>
      </c>
      <c r="P20" s="28">
        <v>7</v>
      </c>
      <c r="Q20" s="108">
        <f t="shared" si="7"/>
        <v>8.75</v>
      </c>
    </row>
    <row r="21" spans="1:17" s="14" customFormat="1" ht="26.25" customHeight="1">
      <c r="A21" s="35">
        <v>14</v>
      </c>
      <c r="B21" s="70" t="s">
        <v>118</v>
      </c>
      <c r="C21" s="28">
        <v>68</v>
      </c>
      <c r="D21" s="28">
        <v>56</v>
      </c>
      <c r="E21" s="105">
        <f t="shared" si="0"/>
        <v>82.35294117647058</v>
      </c>
      <c r="F21" s="28">
        <v>13</v>
      </c>
      <c r="G21" s="108">
        <f t="shared" si="1"/>
        <v>19.11764705882353</v>
      </c>
      <c r="H21" s="20">
        <v>21</v>
      </c>
      <c r="I21" s="105">
        <f t="shared" si="2"/>
        <v>30.88235294117647</v>
      </c>
      <c r="J21" s="20">
        <v>23</v>
      </c>
      <c r="K21" s="105">
        <f t="shared" si="3"/>
        <v>33.82352941176471</v>
      </c>
      <c r="L21" s="67">
        <f t="shared" si="8"/>
        <v>57</v>
      </c>
      <c r="M21" s="105">
        <f t="shared" si="4"/>
        <v>83.82352941176471</v>
      </c>
      <c r="N21" s="105">
        <f t="shared" si="5"/>
        <v>22.807017543859647</v>
      </c>
      <c r="O21" s="115">
        <f t="shared" si="6"/>
        <v>59.64912280701754</v>
      </c>
      <c r="P21" s="28"/>
      <c r="Q21" s="108">
        <f t="shared" si="7"/>
        <v>0</v>
      </c>
    </row>
    <row r="22" spans="1:17" ht="24">
      <c r="A22" s="18">
        <v>15</v>
      </c>
      <c r="B22" s="70" t="s">
        <v>159</v>
      </c>
      <c r="C22" s="28">
        <v>54</v>
      </c>
      <c r="D22" s="28">
        <v>54</v>
      </c>
      <c r="E22" s="105">
        <f>D22/C22*100</f>
        <v>100</v>
      </c>
      <c r="F22" s="28">
        <v>12</v>
      </c>
      <c r="G22" s="108">
        <f>F22/C22*100</f>
        <v>22.22222222222222</v>
      </c>
      <c r="H22" s="28">
        <v>10</v>
      </c>
      <c r="I22" s="105">
        <f>H22/C22*100</f>
        <v>18.51851851851852</v>
      </c>
      <c r="J22" s="20">
        <v>23</v>
      </c>
      <c r="K22" s="105">
        <f t="shared" si="3"/>
        <v>42.592592592592595</v>
      </c>
      <c r="L22" s="67">
        <f t="shared" si="8"/>
        <v>45</v>
      </c>
      <c r="M22" s="105">
        <f t="shared" si="4"/>
        <v>83.33333333333334</v>
      </c>
      <c r="N22" s="105">
        <f t="shared" si="5"/>
        <v>26.666666666666668</v>
      </c>
      <c r="O22" s="115">
        <f t="shared" si="6"/>
        <v>48.888888888888886</v>
      </c>
      <c r="P22" s="28">
        <v>3</v>
      </c>
      <c r="Q22" s="108">
        <f t="shared" si="7"/>
        <v>5.555555555555555</v>
      </c>
    </row>
    <row r="23" spans="1:17" s="37" customFormat="1" ht="24">
      <c r="A23" s="35">
        <v>16</v>
      </c>
      <c r="B23" s="70" t="s">
        <v>160</v>
      </c>
      <c r="C23" s="28">
        <v>46</v>
      </c>
      <c r="D23" s="28">
        <v>38</v>
      </c>
      <c r="E23" s="105">
        <f t="shared" si="0"/>
        <v>82.6086956521739</v>
      </c>
      <c r="F23" s="28">
        <v>11</v>
      </c>
      <c r="G23" s="108">
        <f t="shared" si="1"/>
        <v>23.91304347826087</v>
      </c>
      <c r="H23" s="28">
        <v>13</v>
      </c>
      <c r="I23" s="105">
        <f t="shared" si="2"/>
        <v>28.26086956521739</v>
      </c>
      <c r="J23" s="41">
        <v>12</v>
      </c>
      <c r="K23" s="105">
        <f t="shared" si="3"/>
        <v>26.08695652173913</v>
      </c>
      <c r="L23" s="67">
        <f t="shared" si="8"/>
        <v>36</v>
      </c>
      <c r="M23" s="105">
        <f t="shared" si="4"/>
        <v>78.26086956521739</v>
      </c>
      <c r="N23" s="105">
        <f t="shared" si="5"/>
        <v>30.555555555555557</v>
      </c>
      <c r="O23" s="115">
        <f t="shared" si="6"/>
        <v>66.66666666666666</v>
      </c>
      <c r="P23" s="112"/>
      <c r="Q23" s="108">
        <f t="shared" si="7"/>
        <v>0</v>
      </c>
    </row>
    <row r="24" spans="1:17" s="37" customFormat="1" ht="24">
      <c r="A24" s="18">
        <v>17</v>
      </c>
      <c r="B24" s="71" t="s">
        <v>119</v>
      </c>
      <c r="C24" s="28">
        <v>77</v>
      </c>
      <c r="D24" s="28">
        <v>59</v>
      </c>
      <c r="E24" s="105">
        <f t="shared" si="0"/>
        <v>76.62337662337663</v>
      </c>
      <c r="F24" s="28">
        <v>11</v>
      </c>
      <c r="G24" s="108">
        <f t="shared" si="1"/>
        <v>14.285714285714285</v>
      </c>
      <c r="H24" s="28">
        <v>15</v>
      </c>
      <c r="I24" s="105">
        <f t="shared" si="2"/>
        <v>19.480519480519483</v>
      </c>
      <c r="J24" s="41">
        <v>15</v>
      </c>
      <c r="K24" s="105">
        <f t="shared" si="3"/>
        <v>19.480519480519483</v>
      </c>
      <c r="L24" s="67">
        <f t="shared" si="8"/>
        <v>41</v>
      </c>
      <c r="M24" s="105">
        <f t="shared" si="4"/>
        <v>53.246753246753244</v>
      </c>
      <c r="N24" s="105">
        <f t="shared" si="5"/>
        <v>26.82926829268293</v>
      </c>
      <c r="O24" s="115">
        <f t="shared" si="6"/>
        <v>63.41463414634146</v>
      </c>
      <c r="P24" s="112"/>
      <c r="Q24" s="108">
        <f t="shared" si="7"/>
        <v>0</v>
      </c>
    </row>
    <row r="25" spans="1:17" s="14" customFormat="1" ht="24">
      <c r="A25" s="35">
        <v>18</v>
      </c>
      <c r="B25" s="71" t="s">
        <v>120</v>
      </c>
      <c r="C25" s="28">
        <v>41</v>
      </c>
      <c r="D25" s="28">
        <v>41</v>
      </c>
      <c r="E25" s="105">
        <f t="shared" si="0"/>
        <v>100</v>
      </c>
      <c r="F25" s="28">
        <v>13</v>
      </c>
      <c r="G25" s="108">
        <f t="shared" si="1"/>
        <v>31.70731707317073</v>
      </c>
      <c r="H25" s="28">
        <v>17</v>
      </c>
      <c r="I25" s="105">
        <f t="shared" si="2"/>
        <v>41.46341463414634</v>
      </c>
      <c r="J25" s="20">
        <v>8</v>
      </c>
      <c r="K25" s="105">
        <f t="shared" si="3"/>
        <v>19.51219512195122</v>
      </c>
      <c r="L25" s="67">
        <f t="shared" si="8"/>
        <v>38</v>
      </c>
      <c r="M25" s="105">
        <f t="shared" si="4"/>
        <v>92.6829268292683</v>
      </c>
      <c r="N25" s="105">
        <f t="shared" si="5"/>
        <v>34.21052631578947</v>
      </c>
      <c r="O25" s="115">
        <f t="shared" si="6"/>
        <v>78.94736842105263</v>
      </c>
      <c r="P25" s="28">
        <v>1</v>
      </c>
      <c r="Q25" s="108">
        <f t="shared" si="7"/>
        <v>2.4390243902439024</v>
      </c>
    </row>
    <row r="26" spans="1:17" s="14" customFormat="1" ht="24">
      <c r="A26" s="18">
        <v>19</v>
      </c>
      <c r="B26" s="71" t="s">
        <v>121</v>
      </c>
      <c r="C26" s="28">
        <v>66</v>
      </c>
      <c r="D26" s="28">
        <v>62</v>
      </c>
      <c r="E26" s="105">
        <f t="shared" si="0"/>
        <v>93.93939393939394</v>
      </c>
      <c r="F26" s="28">
        <v>30</v>
      </c>
      <c r="G26" s="108">
        <f t="shared" si="1"/>
        <v>45.45454545454545</v>
      </c>
      <c r="H26" s="28">
        <v>19</v>
      </c>
      <c r="I26" s="105">
        <f t="shared" si="2"/>
        <v>28.78787878787879</v>
      </c>
      <c r="J26" s="20">
        <v>7</v>
      </c>
      <c r="K26" s="105">
        <f t="shared" si="3"/>
        <v>10.606060606060606</v>
      </c>
      <c r="L26" s="67">
        <f t="shared" si="8"/>
        <v>56</v>
      </c>
      <c r="M26" s="105">
        <f t="shared" si="4"/>
        <v>84.84848484848484</v>
      </c>
      <c r="N26" s="105">
        <f t="shared" si="5"/>
        <v>53.57142857142857</v>
      </c>
      <c r="O26" s="115">
        <f t="shared" si="6"/>
        <v>87.5</v>
      </c>
      <c r="P26" s="28"/>
      <c r="Q26" s="108">
        <f t="shared" si="7"/>
        <v>0</v>
      </c>
    </row>
    <row r="27" spans="1:17" s="14" customFormat="1" ht="25.5" customHeight="1">
      <c r="A27" s="35">
        <v>20</v>
      </c>
      <c r="B27" s="71" t="s">
        <v>122</v>
      </c>
      <c r="C27" s="28">
        <v>75</v>
      </c>
      <c r="D27" s="28">
        <v>69</v>
      </c>
      <c r="E27" s="105">
        <f t="shared" si="0"/>
        <v>92</v>
      </c>
      <c r="F27" s="28">
        <v>13</v>
      </c>
      <c r="G27" s="108">
        <f t="shared" si="1"/>
        <v>17.333333333333336</v>
      </c>
      <c r="H27" s="28">
        <v>16</v>
      </c>
      <c r="I27" s="105">
        <f t="shared" si="2"/>
        <v>21.333333333333336</v>
      </c>
      <c r="J27" s="20">
        <v>16</v>
      </c>
      <c r="K27" s="105">
        <f t="shared" si="3"/>
        <v>21.333333333333336</v>
      </c>
      <c r="L27" s="67">
        <f t="shared" si="8"/>
        <v>45</v>
      </c>
      <c r="M27" s="105">
        <f t="shared" si="4"/>
        <v>60</v>
      </c>
      <c r="N27" s="105">
        <f t="shared" si="5"/>
        <v>28.888888888888886</v>
      </c>
      <c r="O27" s="115">
        <f t="shared" si="6"/>
        <v>64.44444444444444</v>
      </c>
      <c r="P27" s="28"/>
      <c r="Q27" s="108">
        <f t="shared" si="7"/>
        <v>0</v>
      </c>
    </row>
    <row r="28" spans="1:17" s="14" customFormat="1" ht="24">
      <c r="A28" s="18">
        <v>21</v>
      </c>
      <c r="B28" s="71" t="s">
        <v>123</v>
      </c>
      <c r="C28" s="28">
        <v>44</v>
      </c>
      <c r="D28" s="28">
        <v>39</v>
      </c>
      <c r="E28" s="105">
        <f t="shared" si="0"/>
        <v>88.63636363636364</v>
      </c>
      <c r="F28" s="28">
        <v>15</v>
      </c>
      <c r="G28" s="108">
        <f t="shared" si="1"/>
        <v>34.090909090909086</v>
      </c>
      <c r="H28" s="28">
        <v>10</v>
      </c>
      <c r="I28" s="105">
        <f t="shared" si="2"/>
        <v>22.727272727272727</v>
      </c>
      <c r="J28" s="20">
        <v>10</v>
      </c>
      <c r="K28" s="105">
        <f t="shared" si="3"/>
        <v>22.727272727272727</v>
      </c>
      <c r="L28" s="67">
        <f t="shared" si="8"/>
        <v>35</v>
      </c>
      <c r="M28" s="105">
        <f t="shared" si="4"/>
        <v>79.54545454545455</v>
      </c>
      <c r="N28" s="105">
        <f t="shared" si="5"/>
        <v>42.857142857142854</v>
      </c>
      <c r="O28" s="115">
        <f t="shared" si="6"/>
        <v>71.42857142857143</v>
      </c>
      <c r="P28" s="28">
        <v>2</v>
      </c>
      <c r="Q28" s="108">
        <f t="shared" si="7"/>
        <v>4.545454545454546</v>
      </c>
    </row>
    <row r="29" spans="1:17" ht="36">
      <c r="A29" s="35">
        <v>22</v>
      </c>
      <c r="B29" s="70" t="s">
        <v>161</v>
      </c>
      <c r="C29" s="28">
        <v>59</v>
      </c>
      <c r="D29" s="28">
        <v>58</v>
      </c>
      <c r="E29" s="105">
        <f>D29/C29*100</f>
        <v>98.30508474576271</v>
      </c>
      <c r="F29" s="28">
        <v>30</v>
      </c>
      <c r="G29" s="108">
        <f>F29/C29*100</f>
        <v>50.847457627118644</v>
      </c>
      <c r="H29" s="28">
        <v>16</v>
      </c>
      <c r="I29" s="105">
        <f t="shared" si="2"/>
        <v>27.11864406779661</v>
      </c>
      <c r="J29" s="20">
        <v>9</v>
      </c>
      <c r="K29" s="105">
        <f t="shared" si="3"/>
        <v>15.254237288135593</v>
      </c>
      <c r="L29" s="67">
        <f t="shared" si="8"/>
        <v>55</v>
      </c>
      <c r="M29" s="105">
        <f t="shared" si="4"/>
        <v>93.22033898305084</v>
      </c>
      <c r="N29" s="105">
        <f t="shared" si="5"/>
        <v>54.54545454545454</v>
      </c>
      <c r="O29" s="115">
        <f t="shared" si="6"/>
        <v>83.63636363636363</v>
      </c>
      <c r="P29" s="28">
        <v>1</v>
      </c>
      <c r="Q29" s="108">
        <f t="shared" si="7"/>
        <v>1.694915254237288</v>
      </c>
    </row>
    <row r="30" spans="1:17" s="14" customFormat="1" ht="24">
      <c r="A30" s="18">
        <v>23</v>
      </c>
      <c r="B30" s="70" t="s">
        <v>162</v>
      </c>
      <c r="C30" s="28">
        <v>75</v>
      </c>
      <c r="D30" s="28">
        <v>63</v>
      </c>
      <c r="E30" s="105">
        <f t="shared" si="0"/>
        <v>84</v>
      </c>
      <c r="F30" s="28">
        <v>16</v>
      </c>
      <c r="G30" s="108">
        <f t="shared" si="1"/>
        <v>21.333333333333336</v>
      </c>
      <c r="H30" s="28">
        <v>28</v>
      </c>
      <c r="I30" s="105">
        <f t="shared" si="2"/>
        <v>37.333333333333336</v>
      </c>
      <c r="J30" s="20">
        <v>23</v>
      </c>
      <c r="K30" s="105">
        <f t="shared" si="3"/>
        <v>30.666666666666664</v>
      </c>
      <c r="L30" s="67">
        <f t="shared" si="8"/>
        <v>67</v>
      </c>
      <c r="M30" s="105">
        <f t="shared" si="4"/>
        <v>89.33333333333333</v>
      </c>
      <c r="N30" s="105">
        <f t="shared" si="5"/>
        <v>23.88059701492537</v>
      </c>
      <c r="O30" s="115">
        <f t="shared" si="6"/>
        <v>65.67164179104478</v>
      </c>
      <c r="P30" s="28">
        <v>4</v>
      </c>
      <c r="Q30" s="108">
        <f t="shared" si="7"/>
        <v>5.333333333333334</v>
      </c>
    </row>
    <row r="31" spans="1:17" s="14" customFormat="1" ht="24">
      <c r="A31" s="35">
        <v>24</v>
      </c>
      <c r="B31" s="70" t="s">
        <v>124</v>
      </c>
      <c r="C31" s="28">
        <v>48</v>
      </c>
      <c r="D31" s="28">
        <v>33</v>
      </c>
      <c r="E31" s="105">
        <f t="shared" si="0"/>
        <v>68.75</v>
      </c>
      <c r="F31" s="28">
        <v>19</v>
      </c>
      <c r="G31" s="108">
        <f t="shared" si="1"/>
        <v>39.58333333333333</v>
      </c>
      <c r="H31" s="28">
        <v>18</v>
      </c>
      <c r="I31" s="105">
        <f t="shared" si="2"/>
        <v>37.5</v>
      </c>
      <c r="J31" s="20">
        <v>7</v>
      </c>
      <c r="K31" s="105">
        <f t="shared" si="3"/>
        <v>14.583333333333334</v>
      </c>
      <c r="L31" s="67">
        <f t="shared" si="8"/>
        <v>44</v>
      </c>
      <c r="M31" s="105">
        <f t="shared" si="4"/>
        <v>91.66666666666666</v>
      </c>
      <c r="N31" s="105">
        <f t="shared" si="5"/>
        <v>43.18181818181818</v>
      </c>
      <c r="O31" s="115">
        <f t="shared" si="6"/>
        <v>84.0909090909091</v>
      </c>
      <c r="P31" s="28"/>
      <c r="Q31" s="108">
        <f t="shared" si="7"/>
        <v>0</v>
      </c>
    </row>
    <row r="32" spans="1:17" s="15" customFormat="1" ht="24">
      <c r="A32" s="18">
        <v>25</v>
      </c>
      <c r="B32" s="71" t="s">
        <v>163</v>
      </c>
      <c r="C32" s="28">
        <v>30</v>
      </c>
      <c r="D32" s="28">
        <v>26</v>
      </c>
      <c r="E32" s="105">
        <f t="shared" si="0"/>
        <v>86.66666666666667</v>
      </c>
      <c r="F32" s="28">
        <v>11</v>
      </c>
      <c r="G32" s="108">
        <f t="shared" si="1"/>
        <v>36.666666666666664</v>
      </c>
      <c r="H32" s="28">
        <v>6</v>
      </c>
      <c r="I32" s="105">
        <f t="shared" si="2"/>
        <v>20</v>
      </c>
      <c r="J32" s="20">
        <v>8</v>
      </c>
      <c r="K32" s="105">
        <f t="shared" si="3"/>
        <v>26.666666666666668</v>
      </c>
      <c r="L32" s="67">
        <f t="shared" si="8"/>
        <v>25</v>
      </c>
      <c r="M32" s="105">
        <f t="shared" si="4"/>
        <v>83.33333333333334</v>
      </c>
      <c r="N32" s="105">
        <f t="shared" si="5"/>
        <v>44</v>
      </c>
      <c r="O32" s="115">
        <f t="shared" si="6"/>
        <v>68</v>
      </c>
      <c r="P32" s="28">
        <v>5</v>
      </c>
      <c r="Q32" s="108">
        <f t="shared" si="7"/>
        <v>16.666666666666664</v>
      </c>
    </row>
    <row r="33" spans="1:17" s="15" customFormat="1" ht="24">
      <c r="A33" s="35">
        <v>26</v>
      </c>
      <c r="B33" s="71" t="s">
        <v>125</v>
      </c>
      <c r="C33" s="28">
        <v>58</v>
      </c>
      <c r="D33" s="28">
        <v>53</v>
      </c>
      <c r="E33" s="105">
        <f t="shared" si="0"/>
        <v>91.37931034482759</v>
      </c>
      <c r="F33" s="28">
        <v>18</v>
      </c>
      <c r="G33" s="108">
        <f t="shared" si="1"/>
        <v>31.03448275862069</v>
      </c>
      <c r="H33" s="28">
        <v>21</v>
      </c>
      <c r="I33" s="105">
        <f t="shared" si="2"/>
        <v>36.206896551724135</v>
      </c>
      <c r="J33" s="20">
        <v>9</v>
      </c>
      <c r="K33" s="105">
        <f t="shared" si="3"/>
        <v>15.517241379310345</v>
      </c>
      <c r="L33" s="67">
        <f t="shared" si="8"/>
        <v>48</v>
      </c>
      <c r="M33" s="105">
        <f t="shared" si="4"/>
        <v>82.75862068965517</v>
      </c>
      <c r="N33" s="105">
        <f t="shared" si="5"/>
        <v>37.5</v>
      </c>
      <c r="O33" s="115">
        <f t="shared" si="6"/>
        <v>81.25</v>
      </c>
      <c r="P33" s="28"/>
      <c r="Q33" s="108">
        <f t="shared" si="7"/>
        <v>0</v>
      </c>
    </row>
    <row r="34" spans="1:17" s="15" customFormat="1" ht="24">
      <c r="A34" s="18">
        <v>27</v>
      </c>
      <c r="B34" s="71" t="s">
        <v>126</v>
      </c>
      <c r="C34" s="28">
        <v>54</v>
      </c>
      <c r="D34" s="28">
        <v>54</v>
      </c>
      <c r="E34" s="105">
        <f t="shared" si="0"/>
        <v>100</v>
      </c>
      <c r="F34" s="28">
        <v>15</v>
      </c>
      <c r="G34" s="108">
        <f t="shared" si="1"/>
        <v>27.77777777777778</v>
      </c>
      <c r="H34" s="28">
        <v>15</v>
      </c>
      <c r="I34" s="105">
        <f t="shared" si="2"/>
        <v>27.77777777777778</v>
      </c>
      <c r="J34" s="20">
        <v>10</v>
      </c>
      <c r="K34" s="105">
        <f t="shared" si="3"/>
        <v>18.51851851851852</v>
      </c>
      <c r="L34" s="67">
        <f t="shared" si="8"/>
        <v>40</v>
      </c>
      <c r="M34" s="105">
        <f t="shared" si="4"/>
        <v>74.07407407407408</v>
      </c>
      <c r="N34" s="105">
        <f t="shared" si="5"/>
        <v>37.5</v>
      </c>
      <c r="O34" s="115">
        <f t="shared" si="6"/>
        <v>75</v>
      </c>
      <c r="P34" s="28">
        <v>1</v>
      </c>
      <c r="Q34" s="108">
        <f t="shared" si="7"/>
        <v>1.8518518518518516</v>
      </c>
    </row>
    <row r="35" spans="1:17" s="15" customFormat="1" ht="24">
      <c r="A35" s="35">
        <v>28</v>
      </c>
      <c r="B35" s="71" t="s">
        <v>127</v>
      </c>
      <c r="C35" s="28">
        <v>70</v>
      </c>
      <c r="D35" s="28">
        <v>67</v>
      </c>
      <c r="E35" s="105">
        <f t="shared" si="0"/>
        <v>95.71428571428572</v>
      </c>
      <c r="F35" s="28">
        <v>17</v>
      </c>
      <c r="G35" s="108">
        <f t="shared" si="1"/>
        <v>24.285714285714285</v>
      </c>
      <c r="H35" s="28">
        <v>10</v>
      </c>
      <c r="I35" s="105">
        <f t="shared" si="2"/>
        <v>14.285714285714285</v>
      </c>
      <c r="J35" s="20">
        <v>20</v>
      </c>
      <c r="K35" s="105">
        <f t="shared" si="3"/>
        <v>28.57142857142857</v>
      </c>
      <c r="L35" s="67">
        <f t="shared" si="8"/>
        <v>47</v>
      </c>
      <c r="M35" s="105">
        <f t="shared" si="4"/>
        <v>67.14285714285714</v>
      </c>
      <c r="N35" s="105">
        <f t="shared" si="5"/>
        <v>36.17021276595745</v>
      </c>
      <c r="O35" s="115">
        <f t="shared" si="6"/>
        <v>57.446808510638306</v>
      </c>
      <c r="P35" s="28"/>
      <c r="Q35" s="108">
        <f t="shared" si="7"/>
        <v>0</v>
      </c>
    </row>
    <row r="36" spans="1:17" s="15" customFormat="1" ht="24">
      <c r="A36" s="18">
        <v>29</v>
      </c>
      <c r="B36" s="70" t="s">
        <v>164</v>
      </c>
      <c r="C36" s="28">
        <v>154</v>
      </c>
      <c r="D36" s="28">
        <v>148</v>
      </c>
      <c r="E36" s="105">
        <f t="shared" si="0"/>
        <v>96.1038961038961</v>
      </c>
      <c r="F36" s="28">
        <v>65</v>
      </c>
      <c r="G36" s="108">
        <f t="shared" si="1"/>
        <v>42.2077922077922</v>
      </c>
      <c r="H36" s="28">
        <v>33</v>
      </c>
      <c r="I36" s="105">
        <f t="shared" si="2"/>
        <v>21.428571428571427</v>
      </c>
      <c r="J36" s="20">
        <v>23</v>
      </c>
      <c r="K36" s="105">
        <f t="shared" si="3"/>
        <v>14.935064935064934</v>
      </c>
      <c r="L36" s="67">
        <f t="shared" si="8"/>
        <v>121</v>
      </c>
      <c r="M36" s="105">
        <f t="shared" si="4"/>
        <v>78.57142857142857</v>
      </c>
      <c r="N36" s="105">
        <f t="shared" si="5"/>
        <v>53.71900826446281</v>
      </c>
      <c r="O36" s="115">
        <f t="shared" si="6"/>
        <v>80.99173553719008</v>
      </c>
      <c r="P36" s="28">
        <v>3</v>
      </c>
      <c r="Q36" s="108">
        <f t="shared" si="7"/>
        <v>1.948051948051948</v>
      </c>
    </row>
    <row r="37" spans="1:17" s="15" customFormat="1" ht="24">
      <c r="A37" s="35">
        <v>30</v>
      </c>
      <c r="B37" s="70" t="s">
        <v>165</v>
      </c>
      <c r="C37" s="28">
        <v>103</v>
      </c>
      <c r="D37" s="28">
        <v>81</v>
      </c>
      <c r="E37" s="105">
        <f t="shared" si="0"/>
        <v>78.64077669902912</v>
      </c>
      <c r="F37" s="28">
        <v>22</v>
      </c>
      <c r="G37" s="108">
        <f t="shared" si="1"/>
        <v>21.35922330097087</v>
      </c>
      <c r="H37" s="28">
        <v>15</v>
      </c>
      <c r="I37" s="105">
        <f t="shared" si="2"/>
        <v>14.563106796116504</v>
      </c>
      <c r="J37" s="20">
        <v>29</v>
      </c>
      <c r="K37" s="105">
        <f t="shared" si="3"/>
        <v>28.155339805825243</v>
      </c>
      <c r="L37" s="67">
        <f t="shared" si="8"/>
        <v>66</v>
      </c>
      <c r="M37" s="105">
        <f t="shared" si="4"/>
        <v>64.07766990291263</v>
      </c>
      <c r="N37" s="105">
        <f t="shared" si="5"/>
        <v>33.33333333333333</v>
      </c>
      <c r="O37" s="115">
        <f t="shared" si="6"/>
        <v>56.060606060606055</v>
      </c>
      <c r="P37" s="28">
        <v>3</v>
      </c>
      <c r="Q37" s="108">
        <f t="shared" si="7"/>
        <v>2.912621359223301</v>
      </c>
    </row>
    <row r="38" spans="1:17" s="15" customFormat="1" ht="24">
      <c r="A38" s="18">
        <v>31</v>
      </c>
      <c r="B38" s="70" t="s">
        <v>128</v>
      </c>
      <c r="C38" s="28">
        <v>57</v>
      </c>
      <c r="D38" s="28">
        <v>56</v>
      </c>
      <c r="E38" s="105">
        <f t="shared" si="0"/>
        <v>98.24561403508771</v>
      </c>
      <c r="F38" s="28">
        <v>13</v>
      </c>
      <c r="G38" s="108">
        <f t="shared" si="1"/>
        <v>22.807017543859647</v>
      </c>
      <c r="H38" s="28">
        <v>12</v>
      </c>
      <c r="I38" s="105">
        <f t="shared" si="2"/>
        <v>21.052631578947366</v>
      </c>
      <c r="J38" s="20">
        <v>10</v>
      </c>
      <c r="K38" s="105">
        <f t="shared" si="3"/>
        <v>17.543859649122805</v>
      </c>
      <c r="L38" s="67">
        <f t="shared" si="8"/>
        <v>35</v>
      </c>
      <c r="M38" s="105">
        <f t="shared" si="4"/>
        <v>61.40350877192983</v>
      </c>
      <c r="N38" s="105">
        <f t="shared" si="5"/>
        <v>37.142857142857146</v>
      </c>
      <c r="O38" s="115">
        <f t="shared" si="6"/>
        <v>71.42857142857143</v>
      </c>
      <c r="P38" s="28">
        <v>1</v>
      </c>
      <c r="Q38" s="108">
        <f t="shared" si="7"/>
        <v>1.7543859649122806</v>
      </c>
    </row>
    <row r="39" spans="1:17" s="15" customFormat="1" ht="24">
      <c r="A39" s="35">
        <v>32</v>
      </c>
      <c r="B39" s="71" t="s">
        <v>166</v>
      </c>
      <c r="C39" s="28">
        <v>58</v>
      </c>
      <c r="D39" s="28">
        <v>54</v>
      </c>
      <c r="E39" s="105">
        <f t="shared" si="0"/>
        <v>93.10344827586206</v>
      </c>
      <c r="F39" s="28">
        <v>17</v>
      </c>
      <c r="G39" s="108">
        <f t="shared" si="1"/>
        <v>29.310344827586203</v>
      </c>
      <c r="H39" s="28">
        <v>5</v>
      </c>
      <c r="I39" s="105">
        <f t="shared" si="2"/>
        <v>8.620689655172415</v>
      </c>
      <c r="J39" s="20">
        <v>11</v>
      </c>
      <c r="K39" s="105">
        <f t="shared" si="3"/>
        <v>18.96551724137931</v>
      </c>
      <c r="L39" s="67">
        <f t="shared" si="8"/>
        <v>33</v>
      </c>
      <c r="M39" s="105">
        <f t="shared" si="4"/>
        <v>56.896551724137936</v>
      </c>
      <c r="N39" s="105">
        <f t="shared" si="5"/>
        <v>51.515151515151516</v>
      </c>
      <c r="O39" s="115">
        <f t="shared" si="6"/>
        <v>66.66666666666666</v>
      </c>
      <c r="P39" s="28"/>
      <c r="Q39" s="108">
        <f t="shared" si="7"/>
        <v>0</v>
      </c>
    </row>
    <row r="40" spans="1:17" s="15" customFormat="1" ht="36">
      <c r="A40" s="18">
        <v>33</v>
      </c>
      <c r="B40" s="71" t="s">
        <v>167</v>
      </c>
      <c r="C40" s="28">
        <v>57</v>
      </c>
      <c r="D40" s="28">
        <v>54</v>
      </c>
      <c r="E40" s="105">
        <f t="shared" si="0"/>
        <v>94.73684210526315</v>
      </c>
      <c r="F40" s="28">
        <v>26</v>
      </c>
      <c r="G40" s="108">
        <f t="shared" si="1"/>
        <v>45.614035087719294</v>
      </c>
      <c r="H40" s="28">
        <v>14</v>
      </c>
      <c r="I40" s="105">
        <f t="shared" si="2"/>
        <v>24.561403508771928</v>
      </c>
      <c r="J40" s="20">
        <v>11</v>
      </c>
      <c r="K40" s="105">
        <f t="shared" si="3"/>
        <v>19.298245614035086</v>
      </c>
      <c r="L40" s="67">
        <f t="shared" si="8"/>
        <v>51</v>
      </c>
      <c r="M40" s="105">
        <f t="shared" si="4"/>
        <v>89.47368421052632</v>
      </c>
      <c r="N40" s="105">
        <f t="shared" si="5"/>
        <v>50.98039215686274</v>
      </c>
      <c r="O40" s="115">
        <f t="shared" si="6"/>
        <v>78.43137254901961</v>
      </c>
      <c r="P40" s="28">
        <v>8</v>
      </c>
      <c r="Q40" s="108">
        <f t="shared" si="7"/>
        <v>14.035087719298245</v>
      </c>
    </row>
    <row r="41" spans="1:17" s="15" customFormat="1" ht="24">
      <c r="A41" s="35">
        <v>34</v>
      </c>
      <c r="B41" s="71" t="s">
        <v>129</v>
      </c>
      <c r="C41" s="28">
        <v>76</v>
      </c>
      <c r="D41" s="28">
        <v>70</v>
      </c>
      <c r="E41" s="105">
        <f t="shared" si="0"/>
        <v>92.10526315789474</v>
      </c>
      <c r="F41" s="28">
        <v>27</v>
      </c>
      <c r="G41" s="108">
        <f t="shared" si="1"/>
        <v>35.526315789473685</v>
      </c>
      <c r="H41" s="28">
        <v>13</v>
      </c>
      <c r="I41" s="105">
        <f t="shared" si="2"/>
        <v>17.105263157894736</v>
      </c>
      <c r="J41" s="20">
        <v>11</v>
      </c>
      <c r="K41" s="105">
        <f t="shared" si="3"/>
        <v>14.473684210526317</v>
      </c>
      <c r="L41" s="67">
        <f t="shared" si="8"/>
        <v>51</v>
      </c>
      <c r="M41" s="105">
        <f t="shared" si="4"/>
        <v>67.10526315789474</v>
      </c>
      <c r="N41" s="105">
        <f t="shared" si="5"/>
        <v>52.94117647058824</v>
      </c>
      <c r="O41" s="115">
        <f t="shared" si="6"/>
        <v>78.43137254901961</v>
      </c>
      <c r="P41" s="28"/>
      <c r="Q41" s="108">
        <f t="shared" si="7"/>
        <v>0</v>
      </c>
    </row>
    <row r="42" spans="1:17" s="15" customFormat="1" ht="24">
      <c r="A42" s="18">
        <v>35</v>
      </c>
      <c r="B42" s="71" t="s">
        <v>168</v>
      </c>
      <c r="C42" s="28">
        <v>83</v>
      </c>
      <c r="D42" s="28">
        <v>73</v>
      </c>
      <c r="E42" s="105">
        <f t="shared" si="0"/>
        <v>87.95180722891565</v>
      </c>
      <c r="F42" s="28">
        <v>20</v>
      </c>
      <c r="G42" s="108">
        <f t="shared" si="1"/>
        <v>24.096385542168676</v>
      </c>
      <c r="H42" s="28">
        <v>22</v>
      </c>
      <c r="I42" s="105">
        <f t="shared" si="2"/>
        <v>26.506024096385545</v>
      </c>
      <c r="J42" s="20">
        <v>16</v>
      </c>
      <c r="K42" s="105">
        <f t="shared" si="3"/>
        <v>19.27710843373494</v>
      </c>
      <c r="L42" s="67">
        <f t="shared" si="8"/>
        <v>58</v>
      </c>
      <c r="M42" s="105">
        <f t="shared" si="4"/>
        <v>69.87951807228916</v>
      </c>
      <c r="N42" s="105">
        <f t="shared" si="5"/>
        <v>34.48275862068966</v>
      </c>
      <c r="O42" s="115">
        <f t="shared" si="6"/>
        <v>72.41379310344827</v>
      </c>
      <c r="P42" s="28"/>
      <c r="Q42" s="108">
        <f t="shared" si="7"/>
        <v>0</v>
      </c>
    </row>
    <row r="43" spans="1:17" s="15" customFormat="1" ht="36">
      <c r="A43" s="35">
        <v>36</v>
      </c>
      <c r="B43" s="71" t="s">
        <v>130</v>
      </c>
      <c r="C43" s="28">
        <v>31</v>
      </c>
      <c r="D43" s="28">
        <v>25</v>
      </c>
      <c r="E43" s="105">
        <f t="shared" si="0"/>
        <v>80.64516129032258</v>
      </c>
      <c r="F43" s="28">
        <v>11</v>
      </c>
      <c r="G43" s="108">
        <f t="shared" si="1"/>
        <v>35.483870967741936</v>
      </c>
      <c r="H43" s="28">
        <v>2</v>
      </c>
      <c r="I43" s="105">
        <f t="shared" si="2"/>
        <v>6.451612903225806</v>
      </c>
      <c r="J43" s="20">
        <v>7</v>
      </c>
      <c r="K43" s="105">
        <f t="shared" si="3"/>
        <v>22.58064516129032</v>
      </c>
      <c r="L43" s="67">
        <f t="shared" si="8"/>
        <v>20</v>
      </c>
      <c r="M43" s="105">
        <f t="shared" si="4"/>
        <v>64.51612903225806</v>
      </c>
      <c r="N43" s="105">
        <f t="shared" si="5"/>
        <v>55.00000000000001</v>
      </c>
      <c r="O43" s="115">
        <f t="shared" si="6"/>
        <v>65</v>
      </c>
      <c r="P43" s="28"/>
      <c r="Q43" s="108">
        <f t="shared" si="7"/>
        <v>0</v>
      </c>
    </row>
    <row r="44" spans="1:17" s="15" customFormat="1" ht="24">
      <c r="A44" s="18">
        <v>37</v>
      </c>
      <c r="B44" s="70" t="s">
        <v>169</v>
      </c>
      <c r="C44" s="28">
        <v>42</v>
      </c>
      <c r="D44" s="28">
        <v>37</v>
      </c>
      <c r="E44" s="105">
        <f t="shared" si="0"/>
        <v>88.09523809523809</v>
      </c>
      <c r="F44" s="28">
        <v>16</v>
      </c>
      <c r="G44" s="108">
        <f t="shared" si="1"/>
        <v>38.095238095238095</v>
      </c>
      <c r="H44" s="28">
        <v>11</v>
      </c>
      <c r="I44" s="105">
        <f t="shared" si="2"/>
        <v>26.190476190476193</v>
      </c>
      <c r="J44" s="20">
        <v>9</v>
      </c>
      <c r="K44" s="105">
        <f t="shared" si="3"/>
        <v>21.428571428571427</v>
      </c>
      <c r="L44" s="67">
        <f t="shared" si="8"/>
        <v>36</v>
      </c>
      <c r="M44" s="105">
        <f t="shared" si="4"/>
        <v>85.71428571428571</v>
      </c>
      <c r="N44" s="105">
        <f t="shared" si="5"/>
        <v>44.44444444444444</v>
      </c>
      <c r="O44" s="115">
        <f t="shared" si="6"/>
        <v>75</v>
      </c>
      <c r="P44" s="28">
        <v>2</v>
      </c>
      <c r="Q44" s="108">
        <f t="shared" si="7"/>
        <v>4.761904761904762</v>
      </c>
    </row>
    <row r="45" spans="1:17" s="15" customFormat="1" ht="36">
      <c r="A45" s="35">
        <v>38</v>
      </c>
      <c r="B45" s="71" t="s">
        <v>170</v>
      </c>
      <c r="C45" s="28">
        <v>35</v>
      </c>
      <c r="D45" s="28">
        <v>24</v>
      </c>
      <c r="E45" s="105">
        <f t="shared" si="0"/>
        <v>68.57142857142857</v>
      </c>
      <c r="F45" s="28">
        <v>4</v>
      </c>
      <c r="G45" s="108">
        <f t="shared" si="1"/>
        <v>11.428571428571429</v>
      </c>
      <c r="H45" s="28">
        <v>2</v>
      </c>
      <c r="I45" s="105">
        <f t="shared" si="2"/>
        <v>5.714285714285714</v>
      </c>
      <c r="J45" s="20">
        <v>18</v>
      </c>
      <c r="K45" s="105">
        <f t="shared" si="3"/>
        <v>51.42857142857142</v>
      </c>
      <c r="L45" s="67">
        <f t="shared" si="8"/>
        <v>24</v>
      </c>
      <c r="M45" s="105">
        <f t="shared" si="4"/>
        <v>68.57142857142857</v>
      </c>
      <c r="N45" s="105">
        <f t="shared" si="5"/>
        <v>16.666666666666664</v>
      </c>
      <c r="O45" s="115">
        <f t="shared" si="6"/>
        <v>25</v>
      </c>
      <c r="P45" s="28">
        <v>5</v>
      </c>
      <c r="Q45" s="108">
        <f t="shared" si="7"/>
        <v>14.285714285714285</v>
      </c>
    </row>
    <row r="46" spans="1:17" s="15" customFormat="1" ht="24">
      <c r="A46" s="18">
        <v>39</v>
      </c>
      <c r="B46" s="70" t="s">
        <v>100</v>
      </c>
      <c r="C46" s="28">
        <v>32</v>
      </c>
      <c r="D46" s="28">
        <v>24</v>
      </c>
      <c r="E46" s="105">
        <f t="shared" si="0"/>
        <v>75</v>
      </c>
      <c r="F46" s="28">
        <v>2</v>
      </c>
      <c r="G46" s="108">
        <f t="shared" si="1"/>
        <v>6.25</v>
      </c>
      <c r="H46" s="28">
        <v>6</v>
      </c>
      <c r="I46" s="105">
        <f t="shared" si="2"/>
        <v>18.75</v>
      </c>
      <c r="J46" s="20">
        <v>14</v>
      </c>
      <c r="K46" s="105">
        <f t="shared" si="3"/>
        <v>43.75</v>
      </c>
      <c r="L46" s="67">
        <f t="shared" si="8"/>
        <v>22</v>
      </c>
      <c r="M46" s="105">
        <f t="shared" si="4"/>
        <v>68.75</v>
      </c>
      <c r="N46" s="105">
        <f t="shared" si="5"/>
        <v>9.090909090909092</v>
      </c>
      <c r="O46" s="115">
        <f t="shared" si="6"/>
        <v>36.36363636363637</v>
      </c>
      <c r="P46" s="28"/>
      <c r="Q46" s="108">
        <f t="shared" si="7"/>
        <v>0</v>
      </c>
    </row>
    <row r="47" spans="1:17" s="15" customFormat="1" ht="24">
      <c r="A47" s="35">
        <v>40</v>
      </c>
      <c r="B47" s="70" t="s">
        <v>171</v>
      </c>
      <c r="C47" s="28">
        <v>49</v>
      </c>
      <c r="D47" s="28">
        <v>40</v>
      </c>
      <c r="E47" s="105">
        <f t="shared" si="0"/>
        <v>81.63265306122449</v>
      </c>
      <c r="F47" s="28">
        <v>9</v>
      </c>
      <c r="G47" s="108">
        <f t="shared" si="1"/>
        <v>18.367346938775512</v>
      </c>
      <c r="H47" s="28">
        <v>24</v>
      </c>
      <c r="I47" s="105">
        <f t="shared" si="2"/>
        <v>48.97959183673469</v>
      </c>
      <c r="J47" s="20">
        <v>11</v>
      </c>
      <c r="K47" s="105">
        <f t="shared" si="3"/>
        <v>22.448979591836736</v>
      </c>
      <c r="L47" s="67">
        <f t="shared" si="8"/>
        <v>44</v>
      </c>
      <c r="M47" s="105">
        <f t="shared" si="4"/>
        <v>89.79591836734694</v>
      </c>
      <c r="N47" s="105">
        <f t="shared" si="5"/>
        <v>20.454545454545457</v>
      </c>
      <c r="O47" s="115">
        <f t="shared" si="6"/>
        <v>75</v>
      </c>
      <c r="P47" s="28"/>
      <c r="Q47" s="108">
        <f t="shared" si="7"/>
        <v>0</v>
      </c>
    </row>
    <row r="48" spans="1:17" s="15" customFormat="1" ht="34.5" customHeight="1">
      <c r="A48" s="18">
        <v>41</v>
      </c>
      <c r="B48" s="71" t="s">
        <v>131</v>
      </c>
      <c r="C48" s="28">
        <v>75</v>
      </c>
      <c r="D48" s="28">
        <v>65</v>
      </c>
      <c r="E48" s="105">
        <f t="shared" si="0"/>
        <v>86.66666666666667</v>
      </c>
      <c r="F48" s="28">
        <v>19</v>
      </c>
      <c r="G48" s="108">
        <f t="shared" si="1"/>
        <v>25.333333333333336</v>
      </c>
      <c r="H48" s="28">
        <v>22</v>
      </c>
      <c r="I48" s="105">
        <f t="shared" si="2"/>
        <v>29.333333333333332</v>
      </c>
      <c r="J48" s="20">
        <v>16</v>
      </c>
      <c r="K48" s="105">
        <f t="shared" si="3"/>
        <v>21.333333333333336</v>
      </c>
      <c r="L48" s="67">
        <f t="shared" si="8"/>
        <v>57</v>
      </c>
      <c r="M48" s="105">
        <f t="shared" si="4"/>
        <v>76</v>
      </c>
      <c r="N48" s="105">
        <f t="shared" si="5"/>
        <v>33.33333333333333</v>
      </c>
      <c r="O48" s="115">
        <f t="shared" si="6"/>
        <v>71.9298245614035</v>
      </c>
      <c r="P48" s="28"/>
      <c r="Q48" s="108">
        <f t="shared" si="7"/>
        <v>0</v>
      </c>
    </row>
    <row r="49" spans="1:17" s="15" customFormat="1" ht="36">
      <c r="A49" s="35">
        <v>42</v>
      </c>
      <c r="B49" s="70" t="s">
        <v>172</v>
      </c>
      <c r="C49" s="28">
        <v>28</v>
      </c>
      <c r="D49" s="28">
        <v>24</v>
      </c>
      <c r="E49" s="105">
        <f t="shared" si="0"/>
        <v>85.71428571428571</v>
      </c>
      <c r="F49" s="28">
        <v>11</v>
      </c>
      <c r="G49" s="108">
        <f t="shared" si="1"/>
        <v>39.285714285714285</v>
      </c>
      <c r="H49" s="28">
        <v>6</v>
      </c>
      <c r="I49" s="105">
        <f t="shared" si="2"/>
        <v>21.428571428571427</v>
      </c>
      <c r="J49" s="20">
        <v>2</v>
      </c>
      <c r="K49" s="105">
        <f t="shared" si="3"/>
        <v>7.142857142857142</v>
      </c>
      <c r="L49" s="67">
        <f t="shared" si="8"/>
        <v>19</v>
      </c>
      <c r="M49" s="105">
        <f t="shared" si="4"/>
        <v>67.85714285714286</v>
      </c>
      <c r="N49" s="105">
        <f t="shared" si="5"/>
        <v>57.89473684210527</v>
      </c>
      <c r="O49" s="115">
        <f t="shared" si="6"/>
        <v>89.47368421052632</v>
      </c>
      <c r="P49" s="28"/>
      <c r="Q49" s="108">
        <f t="shared" si="7"/>
        <v>0</v>
      </c>
    </row>
    <row r="50" spans="1:17" s="15" customFormat="1" ht="24">
      <c r="A50" s="18">
        <v>43</v>
      </c>
      <c r="B50" s="70" t="s">
        <v>132</v>
      </c>
      <c r="C50" s="28">
        <v>20</v>
      </c>
      <c r="D50" s="28">
        <v>15</v>
      </c>
      <c r="E50" s="105">
        <f t="shared" si="0"/>
        <v>75</v>
      </c>
      <c r="F50" s="28">
        <v>2</v>
      </c>
      <c r="G50" s="108">
        <f t="shared" si="1"/>
        <v>10</v>
      </c>
      <c r="H50" s="20">
        <v>10</v>
      </c>
      <c r="I50" s="105">
        <f t="shared" si="2"/>
        <v>50</v>
      </c>
      <c r="J50" s="20"/>
      <c r="K50" s="105">
        <f t="shared" si="3"/>
        <v>0</v>
      </c>
      <c r="L50" s="67">
        <f t="shared" si="8"/>
        <v>12</v>
      </c>
      <c r="M50" s="105">
        <f t="shared" si="4"/>
        <v>60</v>
      </c>
      <c r="N50" s="105">
        <f t="shared" si="5"/>
        <v>16.666666666666664</v>
      </c>
      <c r="O50" s="115">
        <f t="shared" si="6"/>
        <v>100</v>
      </c>
      <c r="P50" s="28"/>
      <c r="Q50" s="108">
        <f t="shared" si="7"/>
        <v>0</v>
      </c>
    </row>
    <row r="51" spans="1:17" s="15" customFormat="1" ht="24">
      <c r="A51" s="35">
        <v>44</v>
      </c>
      <c r="B51" s="71" t="s">
        <v>173</v>
      </c>
      <c r="C51" s="28">
        <v>143</v>
      </c>
      <c r="D51" s="28">
        <v>117</v>
      </c>
      <c r="E51" s="105">
        <f t="shared" si="0"/>
        <v>81.81818181818183</v>
      </c>
      <c r="F51" s="28">
        <v>59</v>
      </c>
      <c r="G51" s="108">
        <f t="shared" si="1"/>
        <v>41.25874125874126</v>
      </c>
      <c r="H51" s="28">
        <v>16</v>
      </c>
      <c r="I51" s="105">
        <f t="shared" si="2"/>
        <v>11.188811188811188</v>
      </c>
      <c r="J51" s="20">
        <v>21</v>
      </c>
      <c r="K51" s="105">
        <f t="shared" si="3"/>
        <v>14.685314685314685</v>
      </c>
      <c r="L51" s="67">
        <f t="shared" si="8"/>
        <v>96</v>
      </c>
      <c r="M51" s="105">
        <f t="shared" si="4"/>
        <v>67.13286713286713</v>
      </c>
      <c r="N51" s="105">
        <f t="shared" si="5"/>
        <v>61.458333333333336</v>
      </c>
      <c r="O51" s="115">
        <f t="shared" si="6"/>
        <v>78.125</v>
      </c>
      <c r="P51" s="28">
        <v>2</v>
      </c>
      <c r="Q51" s="108">
        <f t="shared" si="7"/>
        <v>1.3986013986013985</v>
      </c>
    </row>
    <row r="52" spans="1:17" s="15" customFormat="1" ht="24">
      <c r="A52" s="18">
        <v>45</v>
      </c>
      <c r="B52" s="70" t="s">
        <v>133</v>
      </c>
      <c r="C52" s="28">
        <v>30</v>
      </c>
      <c r="D52" s="28">
        <v>21</v>
      </c>
      <c r="E52" s="105">
        <f t="shared" si="0"/>
        <v>70</v>
      </c>
      <c r="F52" s="28">
        <v>5</v>
      </c>
      <c r="G52" s="108">
        <f t="shared" si="1"/>
        <v>16.666666666666664</v>
      </c>
      <c r="H52" s="28">
        <v>13</v>
      </c>
      <c r="I52" s="105">
        <f t="shared" si="2"/>
        <v>43.333333333333336</v>
      </c>
      <c r="J52" s="20">
        <v>10</v>
      </c>
      <c r="K52" s="105">
        <f t="shared" si="3"/>
        <v>33.33333333333333</v>
      </c>
      <c r="L52" s="67">
        <f t="shared" si="8"/>
        <v>28</v>
      </c>
      <c r="M52" s="105">
        <f t="shared" si="4"/>
        <v>93.33333333333333</v>
      </c>
      <c r="N52" s="105">
        <f t="shared" si="5"/>
        <v>17.857142857142858</v>
      </c>
      <c r="O52" s="115">
        <f t="shared" si="6"/>
        <v>64.28571428571429</v>
      </c>
      <c r="P52" s="28">
        <v>4</v>
      </c>
      <c r="Q52" s="108">
        <f t="shared" si="7"/>
        <v>13.333333333333334</v>
      </c>
    </row>
    <row r="53" spans="1:17" s="15" customFormat="1" ht="24">
      <c r="A53" s="35">
        <v>46</v>
      </c>
      <c r="B53" s="70" t="s">
        <v>174</v>
      </c>
      <c r="C53" s="28">
        <v>29</v>
      </c>
      <c r="D53" s="28">
        <v>21</v>
      </c>
      <c r="E53" s="105">
        <f t="shared" si="0"/>
        <v>72.41379310344827</v>
      </c>
      <c r="F53" s="28">
        <v>3</v>
      </c>
      <c r="G53" s="108">
        <f t="shared" si="1"/>
        <v>10.344827586206897</v>
      </c>
      <c r="H53" s="28">
        <v>12</v>
      </c>
      <c r="I53" s="105">
        <f t="shared" si="2"/>
        <v>41.37931034482759</v>
      </c>
      <c r="J53" s="20">
        <v>9</v>
      </c>
      <c r="K53" s="105">
        <f t="shared" si="3"/>
        <v>31.03448275862069</v>
      </c>
      <c r="L53" s="67">
        <f t="shared" si="8"/>
        <v>24</v>
      </c>
      <c r="M53" s="105">
        <f t="shared" si="4"/>
        <v>82.75862068965517</v>
      </c>
      <c r="N53" s="105">
        <f t="shared" si="5"/>
        <v>12.5</v>
      </c>
      <c r="O53" s="115">
        <f t="shared" si="6"/>
        <v>62.5</v>
      </c>
      <c r="P53" s="28"/>
      <c r="Q53" s="108">
        <f t="shared" si="7"/>
        <v>0</v>
      </c>
    </row>
    <row r="54" spans="1:17" s="15" customFormat="1" ht="24">
      <c r="A54" s="18">
        <v>47</v>
      </c>
      <c r="B54" s="70" t="s">
        <v>175</v>
      </c>
      <c r="C54" s="39">
        <v>34</v>
      </c>
      <c r="D54" s="39">
        <v>28</v>
      </c>
      <c r="E54" s="105">
        <f t="shared" si="0"/>
        <v>82.35294117647058</v>
      </c>
      <c r="F54" s="28">
        <v>9</v>
      </c>
      <c r="G54" s="108">
        <f t="shared" si="1"/>
        <v>26.47058823529412</v>
      </c>
      <c r="H54" s="28">
        <v>7</v>
      </c>
      <c r="I54" s="105">
        <f t="shared" si="2"/>
        <v>20.588235294117645</v>
      </c>
      <c r="J54" s="20">
        <v>3</v>
      </c>
      <c r="K54" s="105">
        <f t="shared" si="3"/>
        <v>8.823529411764707</v>
      </c>
      <c r="L54" s="67">
        <f t="shared" si="8"/>
        <v>19</v>
      </c>
      <c r="M54" s="105">
        <f t="shared" si="4"/>
        <v>55.88235294117647</v>
      </c>
      <c r="N54" s="105">
        <f t="shared" si="5"/>
        <v>47.368421052631575</v>
      </c>
      <c r="O54" s="115">
        <f t="shared" si="6"/>
        <v>84.21052631578947</v>
      </c>
      <c r="P54" s="28"/>
      <c r="Q54" s="108">
        <f t="shared" si="7"/>
        <v>0</v>
      </c>
    </row>
    <row r="55" spans="1:17" s="15" customFormat="1" ht="36">
      <c r="A55" s="35">
        <v>48</v>
      </c>
      <c r="B55" s="70" t="s">
        <v>134</v>
      </c>
      <c r="C55" s="28">
        <v>82</v>
      </c>
      <c r="D55" s="28">
        <v>64</v>
      </c>
      <c r="E55" s="105">
        <f t="shared" si="0"/>
        <v>78.04878048780488</v>
      </c>
      <c r="F55" s="28">
        <v>25</v>
      </c>
      <c r="G55" s="108">
        <f t="shared" si="1"/>
        <v>30.48780487804878</v>
      </c>
      <c r="H55" s="28">
        <v>30</v>
      </c>
      <c r="I55" s="105">
        <f t="shared" si="2"/>
        <v>36.58536585365854</v>
      </c>
      <c r="J55" s="20">
        <v>23</v>
      </c>
      <c r="K55" s="105">
        <f t="shared" si="3"/>
        <v>28.04878048780488</v>
      </c>
      <c r="L55" s="67">
        <f t="shared" si="8"/>
        <v>78</v>
      </c>
      <c r="M55" s="105">
        <f t="shared" si="4"/>
        <v>95.1219512195122</v>
      </c>
      <c r="N55" s="105">
        <f t="shared" si="5"/>
        <v>32.05128205128205</v>
      </c>
      <c r="O55" s="115">
        <f t="shared" si="6"/>
        <v>70.51282051282051</v>
      </c>
      <c r="P55" s="28">
        <v>4</v>
      </c>
      <c r="Q55" s="108">
        <f t="shared" si="7"/>
        <v>4.878048780487805</v>
      </c>
    </row>
    <row r="56" spans="1:17" s="15" customFormat="1" ht="24">
      <c r="A56" s="18">
        <v>49</v>
      </c>
      <c r="B56" s="70" t="s">
        <v>176</v>
      </c>
      <c r="C56" s="28">
        <v>26</v>
      </c>
      <c r="D56" s="28">
        <v>22</v>
      </c>
      <c r="E56" s="105">
        <f t="shared" si="0"/>
        <v>84.61538461538461</v>
      </c>
      <c r="F56" s="28">
        <v>3</v>
      </c>
      <c r="G56" s="108">
        <f t="shared" si="1"/>
        <v>11.538461538461538</v>
      </c>
      <c r="H56" s="28">
        <v>8</v>
      </c>
      <c r="I56" s="105">
        <f t="shared" si="2"/>
        <v>30.76923076923077</v>
      </c>
      <c r="J56" s="20">
        <v>11</v>
      </c>
      <c r="K56" s="105">
        <f t="shared" si="3"/>
        <v>42.30769230769231</v>
      </c>
      <c r="L56" s="67">
        <f t="shared" si="8"/>
        <v>22</v>
      </c>
      <c r="M56" s="105">
        <f t="shared" si="4"/>
        <v>84.61538461538461</v>
      </c>
      <c r="N56" s="105">
        <f t="shared" si="5"/>
        <v>13.636363636363635</v>
      </c>
      <c r="O56" s="115">
        <f t="shared" si="6"/>
        <v>50</v>
      </c>
      <c r="P56" s="28">
        <v>1</v>
      </c>
      <c r="Q56" s="108">
        <f t="shared" si="7"/>
        <v>3.8461538461538463</v>
      </c>
    </row>
    <row r="57" spans="1:17" s="15" customFormat="1" ht="24">
      <c r="A57" s="35">
        <v>50</v>
      </c>
      <c r="B57" s="70" t="s">
        <v>135</v>
      </c>
      <c r="C57" s="28">
        <v>29</v>
      </c>
      <c r="D57" s="28">
        <v>23</v>
      </c>
      <c r="E57" s="105">
        <f t="shared" si="0"/>
        <v>79.3103448275862</v>
      </c>
      <c r="F57" s="28">
        <v>4</v>
      </c>
      <c r="G57" s="108">
        <f t="shared" si="1"/>
        <v>13.793103448275861</v>
      </c>
      <c r="H57" s="28">
        <v>19</v>
      </c>
      <c r="I57" s="105">
        <f t="shared" si="2"/>
        <v>65.51724137931035</v>
      </c>
      <c r="J57" s="20">
        <v>2</v>
      </c>
      <c r="K57" s="105">
        <f t="shared" si="3"/>
        <v>6.896551724137931</v>
      </c>
      <c r="L57" s="67">
        <f t="shared" si="8"/>
        <v>25</v>
      </c>
      <c r="M57" s="105">
        <f t="shared" si="4"/>
        <v>86.20689655172413</v>
      </c>
      <c r="N57" s="105">
        <f t="shared" si="5"/>
        <v>16</v>
      </c>
      <c r="O57" s="115">
        <f t="shared" si="6"/>
        <v>92</v>
      </c>
      <c r="P57" s="28"/>
      <c r="Q57" s="108">
        <f t="shared" si="7"/>
        <v>0</v>
      </c>
    </row>
    <row r="58" spans="1:17" s="15" customFormat="1" ht="36">
      <c r="A58" s="18">
        <v>51</v>
      </c>
      <c r="B58" s="70" t="s">
        <v>136</v>
      </c>
      <c r="C58" s="28">
        <v>54</v>
      </c>
      <c r="D58" s="28">
        <v>44</v>
      </c>
      <c r="E58" s="105">
        <f t="shared" si="0"/>
        <v>81.48148148148148</v>
      </c>
      <c r="F58" s="28">
        <v>3</v>
      </c>
      <c r="G58" s="108">
        <f t="shared" si="1"/>
        <v>5.555555555555555</v>
      </c>
      <c r="H58" s="28">
        <v>17</v>
      </c>
      <c r="I58" s="105">
        <f t="shared" si="2"/>
        <v>31.48148148148148</v>
      </c>
      <c r="J58" s="20">
        <v>20</v>
      </c>
      <c r="K58" s="105">
        <f t="shared" si="3"/>
        <v>37.03703703703704</v>
      </c>
      <c r="L58" s="67">
        <f t="shared" si="8"/>
        <v>40</v>
      </c>
      <c r="M58" s="105">
        <f t="shared" si="4"/>
        <v>74.07407407407408</v>
      </c>
      <c r="N58" s="105">
        <f t="shared" si="5"/>
        <v>7.5</v>
      </c>
      <c r="O58" s="115">
        <f t="shared" si="6"/>
        <v>50</v>
      </c>
      <c r="P58" s="28">
        <v>7</v>
      </c>
      <c r="Q58" s="108">
        <f t="shared" si="7"/>
        <v>12.962962962962962</v>
      </c>
    </row>
    <row r="59" spans="1:17" s="15" customFormat="1" ht="36">
      <c r="A59" s="35">
        <v>52</v>
      </c>
      <c r="B59" s="70" t="s">
        <v>137</v>
      </c>
      <c r="C59" s="28">
        <v>61</v>
      </c>
      <c r="D59" s="28">
        <v>53</v>
      </c>
      <c r="E59" s="105">
        <f t="shared" si="0"/>
        <v>86.88524590163934</v>
      </c>
      <c r="F59" s="28">
        <v>23</v>
      </c>
      <c r="G59" s="108">
        <f t="shared" si="1"/>
        <v>37.704918032786885</v>
      </c>
      <c r="H59" s="28">
        <v>12</v>
      </c>
      <c r="I59" s="105">
        <f t="shared" si="2"/>
        <v>19.672131147540984</v>
      </c>
      <c r="J59" s="20">
        <v>6</v>
      </c>
      <c r="K59" s="105">
        <f t="shared" si="3"/>
        <v>9.836065573770492</v>
      </c>
      <c r="L59" s="67">
        <f t="shared" si="8"/>
        <v>41</v>
      </c>
      <c r="M59" s="105">
        <f t="shared" si="4"/>
        <v>67.21311475409836</v>
      </c>
      <c r="N59" s="105">
        <f t="shared" si="5"/>
        <v>56.09756097560976</v>
      </c>
      <c r="O59" s="115">
        <f t="shared" si="6"/>
        <v>85.36585365853658</v>
      </c>
      <c r="P59" s="28"/>
      <c r="Q59" s="108">
        <f t="shared" si="7"/>
        <v>0</v>
      </c>
    </row>
    <row r="60" spans="1:17" s="15" customFormat="1" ht="24">
      <c r="A60" s="18">
        <v>53</v>
      </c>
      <c r="B60" s="70" t="s">
        <v>138</v>
      </c>
      <c r="C60" s="28">
        <v>33</v>
      </c>
      <c r="D60" s="28">
        <v>28</v>
      </c>
      <c r="E60" s="105">
        <f t="shared" si="0"/>
        <v>84.84848484848484</v>
      </c>
      <c r="F60" s="28">
        <v>7</v>
      </c>
      <c r="G60" s="108">
        <f t="shared" si="1"/>
        <v>21.21212121212121</v>
      </c>
      <c r="H60" s="28">
        <v>20</v>
      </c>
      <c r="I60" s="105">
        <f t="shared" si="2"/>
        <v>60.60606060606061</v>
      </c>
      <c r="J60" s="20">
        <v>5</v>
      </c>
      <c r="K60" s="105">
        <f t="shared" si="3"/>
        <v>15.151515151515152</v>
      </c>
      <c r="L60" s="67">
        <f t="shared" si="8"/>
        <v>32</v>
      </c>
      <c r="M60" s="105">
        <f t="shared" si="4"/>
        <v>96.96969696969697</v>
      </c>
      <c r="N60" s="105">
        <f t="shared" si="5"/>
        <v>21.875</v>
      </c>
      <c r="O60" s="115">
        <f t="shared" si="6"/>
        <v>84.375</v>
      </c>
      <c r="P60" s="28"/>
      <c r="Q60" s="108">
        <f t="shared" si="7"/>
        <v>0</v>
      </c>
    </row>
    <row r="61" spans="1:17" s="15" customFormat="1" ht="24">
      <c r="A61" s="35">
        <v>54</v>
      </c>
      <c r="B61" s="70" t="s">
        <v>177</v>
      </c>
      <c r="C61" s="28">
        <v>36</v>
      </c>
      <c r="D61" s="28">
        <v>27</v>
      </c>
      <c r="E61" s="105">
        <f t="shared" si="0"/>
        <v>75</v>
      </c>
      <c r="F61" s="28">
        <v>10</v>
      </c>
      <c r="G61" s="108">
        <f t="shared" si="1"/>
        <v>27.77777777777778</v>
      </c>
      <c r="H61" s="28">
        <v>15</v>
      </c>
      <c r="I61" s="105">
        <f t="shared" si="2"/>
        <v>41.66666666666667</v>
      </c>
      <c r="J61" s="20">
        <v>9</v>
      </c>
      <c r="K61" s="105">
        <f t="shared" si="3"/>
        <v>25</v>
      </c>
      <c r="L61" s="67">
        <f t="shared" si="8"/>
        <v>34</v>
      </c>
      <c r="M61" s="105">
        <f t="shared" si="4"/>
        <v>94.44444444444444</v>
      </c>
      <c r="N61" s="105">
        <f t="shared" si="5"/>
        <v>29.411764705882355</v>
      </c>
      <c r="O61" s="115">
        <f t="shared" si="6"/>
        <v>73.52941176470588</v>
      </c>
      <c r="P61" s="28"/>
      <c r="Q61" s="108">
        <f t="shared" si="7"/>
        <v>0</v>
      </c>
    </row>
    <row r="62" spans="1:17" s="15" customFormat="1" ht="24">
      <c r="A62" s="18">
        <v>55</v>
      </c>
      <c r="B62" s="70" t="s">
        <v>99</v>
      </c>
      <c r="C62" s="28">
        <v>27</v>
      </c>
      <c r="D62" s="28">
        <v>18</v>
      </c>
      <c r="E62" s="105">
        <f t="shared" si="0"/>
        <v>66.66666666666666</v>
      </c>
      <c r="F62" s="28">
        <v>1</v>
      </c>
      <c r="G62" s="108">
        <f t="shared" si="1"/>
        <v>3.7037037037037033</v>
      </c>
      <c r="H62" s="28">
        <v>5</v>
      </c>
      <c r="I62" s="105">
        <f t="shared" si="2"/>
        <v>18.51851851851852</v>
      </c>
      <c r="J62" s="20">
        <v>3</v>
      </c>
      <c r="K62" s="105">
        <f t="shared" si="3"/>
        <v>11.11111111111111</v>
      </c>
      <c r="L62" s="67">
        <f t="shared" si="8"/>
        <v>9</v>
      </c>
      <c r="M62" s="105">
        <f t="shared" si="4"/>
        <v>33.33333333333333</v>
      </c>
      <c r="N62" s="105">
        <f t="shared" si="5"/>
        <v>11.11111111111111</v>
      </c>
      <c r="O62" s="115">
        <f t="shared" si="6"/>
        <v>66.66666666666666</v>
      </c>
      <c r="P62" s="28"/>
      <c r="Q62" s="108">
        <f t="shared" si="7"/>
        <v>0</v>
      </c>
    </row>
    <row r="63" spans="1:17" s="15" customFormat="1" ht="36">
      <c r="A63" s="35">
        <v>56</v>
      </c>
      <c r="B63" s="70" t="s">
        <v>139</v>
      </c>
      <c r="C63" s="28">
        <v>36</v>
      </c>
      <c r="D63" s="28">
        <v>25</v>
      </c>
      <c r="E63" s="105">
        <f t="shared" si="0"/>
        <v>69.44444444444444</v>
      </c>
      <c r="F63" s="28">
        <v>3</v>
      </c>
      <c r="G63" s="108">
        <f t="shared" si="1"/>
        <v>8.333333333333332</v>
      </c>
      <c r="H63" s="28">
        <v>8</v>
      </c>
      <c r="I63" s="105">
        <f t="shared" si="2"/>
        <v>22.22222222222222</v>
      </c>
      <c r="J63" s="20">
        <v>9</v>
      </c>
      <c r="K63" s="105">
        <f t="shared" si="3"/>
        <v>25</v>
      </c>
      <c r="L63" s="67">
        <f t="shared" si="8"/>
        <v>20</v>
      </c>
      <c r="M63" s="105">
        <f t="shared" si="4"/>
        <v>55.55555555555556</v>
      </c>
      <c r="N63" s="105">
        <f t="shared" si="5"/>
        <v>15</v>
      </c>
      <c r="O63" s="115">
        <f t="shared" si="6"/>
        <v>55.00000000000001</v>
      </c>
      <c r="P63" s="28">
        <v>2</v>
      </c>
      <c r="Q63" s="108">
        <f t="shared" si="7"/>
        <v>5.555555555555555</v>
      </c>
    </row>
    <row r="64" spans="1:17" s="15" customFormat="1" ht="24">
      <c r="A64" s="18">
        <v>57</v>
      </c>
      <c r="B64" s="70" t="s">
        <v>140</v>
      </c>
      <c r="C64" s="28">
        <v>26</v>
      </c>
      <c r="D64" s="28">
        <v>21</v>
      </c>
      <c r="E64" s="105">
        <f t="shared" si="0"/>
        <v>80.76923076923077</v>
      </c>
      <c r="F64" s="28">
        <v>3</v>
      </c>
      <c r="G64" s="108">
        <f t="shared" si="1"/>
        <v>11.538461538461538</v>
      </c>
      <c r="H64" s="28">
        <v>12</v>
      </c>
      <c r="I64" s="105">
        <f t="shared" si="2"/>
        <v>46.15384615384615</v>
      </c>
      <c r="J64" s="20">
        <v>8</v>
      </c>
      <c r="K64" s="105">
        <f t="shared" si="3"/>
        <v>30.76923076923077</v>
      </c>
      <c r="L64" s="67">
        <f t="shared" si="8"/>
        <v>23</v>
      </c>
      <c r="M64" s="105">
        <f t="shared" si="4"/>
        <v>88.46153846153845</v>
      </c>
      <c r="N64" s="105">
        <f t="shared" si="5"/>
        <v>13.043478260869565</v>
      </c>
      <c r="O64" s="115">
        <f t="shared" si="6"/>
        <v>65.21739130434783</v>
      </c>
      <c r="P64" s="28"/>
      <c r="Q64" s="108">
        <f t="shared" si="7"/>
        <v>0</v>
      </c>
    </row>
    <row r="65" spans="1:17" s="15" customFormat="1" ht="24">
      <c r="A65" s="35">
        <v>58</v>
      </c>
      <c r="B65" s="70" t="s">
        <v>141</v>
      </c>
      <c r="C65" s="28">
        <v>79</v>
      </c>
      <c r="D65" s="28">
        <v>71</v>
      </c>
      <c r="E65" s="105">
        <f t="shared" si="0"/>
        <v>89.87341772151899</v>
      </c>
      <c r="F65" s="28">
        <v>6</v>
      </c>
      <c r="G65" s="108">
        <f t="shared" si="1"/>
        <v>7.59493670886076</v>
      </c>
      <c r="H65" s="28">
        <v>21</v>
      </c>
      <c r="I65" s="105">
        <f t="shared" si="2"/>
        <v>26.582278481012654</v>
      </c>
      <c r="J65" s="20">
        <v>21</v>
      </c>
      <c r="K65" s="105">
        <f t="shared" si="3"/>
        <v>26.582278481012654</v>
      </c>
      <c r="L65" s="67">
        <f t="shared" si="8"/>
        <v>48</v>
      </c>
      <c r="M65" s="105">
        <f t="shared" si="4"/>
        <v>60.75949367088608</v>
      </c>
      <c r="N65" s="105">
        <f t="shared" si="5"/>
        <v>12.5</v>
      </c>
      <c r="O65" s="115">
        <f t="shared" si="6"/>
        <v>56.25</v>
      </c>
      <c r="P65" s="28"/>
      <c r="Q65" s="108">
        <f t="shared" si="7"/>
        <v>0</v>
      </c>
    </row>
    <row r="66" spans="1:17" ht="12">
      <c r="A66" s="116" t="s">
        <v>144</v>
      </c>
      <c r="B66" s="116"/>
      <c r="C66" s="21">
        <f>SUM(C8:C65)</f>
        <v>3081</v>
      </c>
      <c r="D66" s="21">
        <f>SUM(D8:D65)</f>
        <v>2650</v>
      </c>
      <c r="E66" s="22">
        <f>D66/C66*100</f>
        <v>86.01103537812399</v>
      </c>
      <c r="F66" s="21">
        <f>SUM(F8:F65)</f>
        <v>800</v>
      </c>
      <c r="G66" s="38">
        <f t="shared" si="1"/>
        <v>25.96559558584875</v>
      </c>
      <c r="H66" s="21">
        <f>SUM(H8:H65)</f>
        <v>826</v>
      </c>
      <c r="I66" s="22">
        <f t="shared" si="2"/>
        <v>26.809477442388836</v>
      </c>
      <c r="J66" s="21">
        <f>SUM(J8:J65)</f>
        <v>684</v>
      </c>
      <c r="K66" s="22">
        <f t="shared" si="3"/>
        <v>22.200584225900684</v>
      </c>
      <c r="L66" s="21">
        <f>SUM(L8:L65)</f>
        <v>2310</v>
      </c>
      <c r="M66" s="22">
        <f t="shared" si="4"/>
        <v>74.97565725413826</v>
      </c>
      <c r="N66" s="22">
        <f t="shared" si="5"/>
        <v>34.63203463203463</v>
      </c>
      <c r="O66" s="110">
        <f t="shared" si="6"/>
        <v>70.3896103896104</v>
      </c>
      <c r="P66" s="96">
        <f>SUM(P8:P65)</f>
        <v>75</v>
      </c>
      <c r="Q66" s="38">
        <f t="shared" si="7"/>
        <v>2.4342745861733204</v>
      </c>
    </row>
    <row r="67" spans="1:17" s="16" customFormat="1" ht="12">
      <c r="A67" s="18">
        <v>1</v>
      </c>
      <c r="B67" s="72" t="s">
        <v>60</v>
      </c>
      <c r="C67" s="28">
        <v>7</v>
      </c>
      <c r="D67" s="28">
        <v>3</v>
      </c>
      <c r="E67" s="105">
        <f t="shared" si="0"/>
        <v>42.857142857142854</v>
      </c>
      <c r="F67" s="28"/>
      <c r="G67" s="108">
        <f t="shared" si="1"/>
        <v>0</v>
      </c>
      <c r="H67" s="20">
        <v>2</v>
      </c>
      <c r="I67" s="105">
        <f t="shared" si="2"/>
        <v>28.57142857142857</v>
      </c>
      <c r="J67" s="20">
        <v>2</v>
      </c>
      <c r="K67" s="105">
        <f t="shared" si="3"/>
        <v>28.57142857142857</v>
      </c>
      <c r="L67" s="67">
        <f t="shared" si="8"/>
        <v>4</v>
      </c>
      <c r="M67" s="105">
        <f t="shared" si="4"/>
        <v>57.14285714285714</v>
      </c>
      <c r="N67" s="105">
        <f t="shared" si="5"/>
        <v>0</v>
      </c>
      <c r="O67" s="115">
        <f t="shared" si="6"/>
        <v>50</v>
      </c>
      <c r="P67" s="28"/>
      <c r="Q67" s="108">
        <f t="shared" si="7"/>
        <v>0</v>
      </c>
    </row>
    <row r="68" spans="1:17" s="16" customFormat="1" ht="12">
      <c r="A68" s="18">
        <v>2</v>
      </c>
      <c r="B68" s="72" t="s">
        <v>61</v>
      </c>
      <c r="C68" s="28">
        <v>5</v>
      </c>
      <c r="D68" s="28">
        <v>4</v>
      </c>
      <c r="E68" s="105">
        <f t="shared" si="0"/>
        <v>80</v>
      </c>
      <c r="F68" s="28"/>
      <c r="G68" s="108">
        <f t="shared" si="1"/>
        <v>0</v>
      </c>
      <c r="H68" s="20">
        <v>3</v>
      </c>
      <c r="I68" s="105">
        <f t="shared" si="2"/>
        <v>60</v>
      </c>
      <c r="J68" s="20">
        <v>2</v>
      </c>
      <c r="K68" s="105">
        <f t="shared" si="3"/>
        <v>40</v>
      </c>
      <c r="L68" s="67">
        <f t="shared" si="8"/>
        <v>5</v>
      </c>
      <c r="M68" s="105">
        <f t="shared" si="4"/>
        <v>100</v>
      </c>
      <c r="N68" s="105">
        <f t="shared" si="5"/>
        <v>0</v>
      </c>
      <c r="O68" s="115">
        <f t="shared" si="6"/>
        <v>60</v>
      </c>
      <c r="P68" s="28"/>
      <c r="Q68" s="108">
        <f t="shared" si="7"/>
        <v>0</v>
      </c>
    </row>
    <row r="69" spans="1:17" s="16" customFormat="1" ht="12">
      <c r="A69" s="18">
        <v>3</v>
      </c>
      <c r="B69" s="72" t="s">
        <v>62</v>
      </c>
      <c r="C69" s="28">
        <v>10</v>
      </c>
      <c r="D69" s="28">
        <v>8</v>
      </c>
      <c r="E69" s="105">
        <f t="shared" si="0"/>
        <v>80</v>
      </c>
      <c r="F69" s="28">
        <v>1</v>
      </c>
      <c r="G69" s="108">
        <f t="shared" si="1"/>
        <v>10</v>
      </c>
      <c r="H69" s="28">
        <v>8</v>
      </c>
      <c r="I69" s="105">
        <f t="shared" si="2"/>
        <v>80</v>
      </c>
      <c r="J69" s="20">
        <v>1</v>
      </c>
      <c r="K69" s="105">
        <f t="shared" si="3"/>
        <v>10</v>
      </c>
      <c r="L69" s="67">
        <f t="shared" si="8"/>
        <v>10</v>
      </c>
      <c r="M69" s="105">
        <f t="shared" si="4"/>
        <v>100</v>
      </c>
      <c r="N69" s="105">
        <f t="shared" si="5"/>
        <v>10</v>
      </c>
      <c r="O69" s="115">
        <f t="shared" si="6"/>
        <v>90</v>
      </c>
      <c r="P69" s="28"/>
      <c r="Q69" s="108">
        <f t="shared" si="7"/>
        <v>0</v>
      </c>
    </row>
    <row r="70" spans="1:17" s="16" customFormat="1" ht="12">
      <c r="A70" s="18">
        <v>4</v>
      </c>
      <c r="B70" s="72" t="s">
        <v>63</v>
      </c>
      <c r="C70" s="28">
        <v>11</v>
      </c>
      <c r="D70" s="28">
        <v>9</v>
      </c>
      <c r="E70" s="105">
        <f t="shared" si="0"/>
        <v>81.81818181818183</v>
      </c>
      <c r="F70" s="28">
        <v>1</v>
      </c>
      <c r="G70" s="108">
        <f t="shared" si="1"/>
        <v>9.090909090909092</v>
      </c>
      <c r="H70" s="20">
        <v>6</v>
      </c>
      <c r="I70" s="105">
        <f t="shared" si="2"/>
        <v>54.54545454545454</v>
      </c>
      <c r="J70" s="20">
        <v>3</v>
      </c>
      <c r="K70" s="105">
        <f t="shared" si="3"/>
        <v>27.27272727272727</v>
      </c>
      <c r="L70" s="67">
        <f t="shared" si="8"/>
        <v>10</v>
      </c>
      <c r="M70" s="105">
        <f t="shared" si="4"/>
        <v>90.9090909090909</v>
      </c>
      <c r="N70" s="105">
        <f t="shared" si="5"/>
        <v>10</v>
      </c>
      <c r="O70" s="115">
        <f t="shared" si="6"/>
        <v>70</v>
      </c>
      <c r="P70" s="28">
        <v>3</v>
      </c>
      <c r="Q70" s="108">
        <f t="shared" si="7"/>
        <v>27.27272727272727</v>
      </c>
    </row>
    <row r="71" spans="1:17" s="15" customFormat="1" ht="12">
      <c r="A71" s="18">
        <v>5</v>
      </c>
      <c r="B71" s="72" t="s">
        <v>64</v>
      </c>
      <c r="C71" s="28">
        <v>9</v>
      </c>
      <c r="D71" s="28">
        <v>7</v>
      </c>
      <c r="E71" s="105">
        <f t="shared" si="0"/>
        <v>77.77777777777779</v>
      </c>
      <c r="F71" s="28"/>
      <c r="G71" s="108">
        <f t="shared" si="1"/>
        <v>0</v>
      </c>
      <c r="H71" s="20">
        <v>3</v>
      </c>
      <c r="I71" s="105">
        <f t="shared" si="2"/>
        <v>33.33333333333333</v>
      </c>
      <c r="J71" s="20">
        <v>1</v>
      </c>
      <c r="K71" s="105">
        <f t="shared" si="3"/>
        <v>11.11111111111111</v>
      </c>
      <c r="L71" s="67">
        <f t="shared" si="8"/>
        <v>4</v>
      </c>
      <c r="M71" s="105">
        <f t="shared" si="4"/>
        <v>44.44444444444444</v>
      </c>
      <c r="N71" s="105">
        <f t="shared" si="5"/>
        <v>0</v>
      </c>
      <c r="O71" s="115">
        <f t="shared" si="6"/>
        <v>75</v>
      </c>
      <c r="P71" s="28"/>
      <c r="Q71" s="108">
        <f t="shared" si="7"/>
        <v>0</v>
      </c>
    </row>
    <row r="72" spans="1:17" s="15" customFormat="1" ht="12">
      <c r="A72" s="18">
        <v>6</v>
      </c>
      <c r="B72" s="72" t="s">
        <v>65</v>
      </c>
      <c r="C72" s="28">
        <v>6</v>
      </c>
      <c r="D72" s="28">
        <v>5</v>
      </c>
      <c r="E72" s="105">
        <f aca="true" t="shared" si="9" ref="E72:E106">D72/C72*100</f>
        <v>83.33333333333334</v>
      </c>
      <c r="F72" s="28"/>
      <c r="G72" s="108">
        <f aca="true" t="shared" si="10" ref="G72:G106">F72/C72*100</f>
        <v>0</v>
      </c>
      <c r="H72" s="20">
        <v>3</v>
      </c>
      <c r="I72" s="105">
        <f aca="true" t="shared" si="11" ref="I72:I106">H72/C72*100</f>
        <v>50</v>
      </c>
      <c r="J72" s="20"/>
      <c r="K72" s="105">
        <f aca="true" t="shared" si="12" ref="K72:K103">J72/C72*100</f>
        <v>0</v>
      </c>
      <c r="L72" s="67">
        <f t="shared" si="8"/>
        <v>3</v>
      </c>
      <c r="M72" s="105">
        <f aca="true" t="shared" si="13" ref="M72:M96">L72/C72*100</f>
        <v>50</v>
      </c>
      <c r="N72" s="105">
        <f aca="true" t="shared" si="14" ref="N72:N93">F72/L72*100</f>
        <v>0</v>
      </c>
      <c r="O72" s="115">
        <f aca="true" t="shared" si="15" ref="O72:O97">(F72+H72)/L72*100</f>
        <v>100</v>
      </c>
      <c r="P72" s="28"/>
      <c r="Q72" s="108">
        <f aca="true" t="shared" si="16" ref="Q72:Q103">P72/C72*100</f>
        <v>0</v>
      </c>
    </row>
    <row r="73" spans="1:17" s="15" customFormat="1" ht="12">
      <c r="A73" s="18">
        <v>7</v>
      </c>
      <c r="B73" s="72" t="s">
        <v>66</v>
      </c>
      <c r="C73" s="20">
        <v>8</v>
      </c>
      <c r="D73" s="20">
        <v>4</v>
      </c>
      <c r="E73" s="105">
        <f t="shared" si="9"/>
        <v>50</v>
      </c>
      <c r="F73" s="20"/>
      <c r="G73" s="108">
        <f t="shared" si="10"/>
        <v>0</v>
      </c>
      <c r="H73" s="20">
        <v>5</v>
      </c>
      <c r="I73" s="105">
        <f t="shared" si="11"/>
        <v>62.5</v>
      </c>
      <c r="J73" s="20">
        <v>3</v>
      </c>
      <c r="K73" s="105">
        <f t="shared" si="12"/>
        <v>37.5</v>
      </c>
      <c r="L73" s="67">
        <f aca="true" t="shared" si="17" ref="L73:L92">F73+H73+J73</f>
        <v>8</v>
      </c>
      <c r="M73" s="105">
        <f t="shared" si="13"/>
        <v>100</v>
      </c>
      <c r="N73" s="105">
        <f t="shared" si="14"/>
        <v>0</v>
      </c>
      <c r="O73" s="115">
        <f t="shared" si="15"/>
        <v>62.5</v>
      </c>
      <c r="P73" s="28"/>
      <c r="Q73" s="108">
        <f t="shared" si="16"/>
        <v>0</v>
      </c>
    </row>
    <row r="74" spans="1:17" s="15" customFormat="1" ht="12">
      <c r="A74" s="18">
        <v>8</v>
      </c>
      <c r="B74" s="73" t="s">
        <v>67</v>
      </c>
      <c r="C74" s="28">
        <v>7</v>
      </c>
      <c r="D74" s="28">
        <v>5</v>
      </c>
      <c r="E74" s="105">
        <f t="shared" si="9"/>
        <v>71.42857142857143</v>
      </c>
      <c r="F74" s="28">
        <v>1</v>
      </c>
      <c r="G74" s="108">
        <f t="shared" si="10"/>
        <v>14.285714285714285</v>
      </c>
      <c r="H74" s="20">
        <v>3</v>
      </c>
      <c r="I74" s="105">
        <f t="shared" si="11"/>
        <v>42.857142857142854</v>
      </c>
      <c r="J74" s="20">
        <v>3</v>
      </c>
      <c r="K74" s="105">
        <f t="shared" si="12"/>
        <v>42.857142857142854</v>
      </c>
      <c r="L74" s="67">
        <f t="shared" si="17"/>
        <v>7</v>
      </c>
      <c r="M74" s="105">
        <f t="shared" si="13"/>
        <v>100</v>
      </c>
      <c r="N74" s="105">
        <f t="shared" si="14"/>
        <v>14.285714285714285</v>
      </c>
      <c r="O74" s="115">
        <f t="shared" si="15"/>
        <v>57.14285714285714</v>
      </c>
      <c r="P74" s="28">
        <v>2</v>
      </c>
      <c r="Q74" s="108">
        <f t="shared" si="16"/>
        <v>28.57142857142857</v>
      </c>
    </row>
    <row r="75" spans="1:17" s="15" customFormat="1" ht="24">
      <c r="A75" s="18">
        <v>9</v>
      </c>
      <c r="B75" s="72" t="s">
        <v>68</v>
      </c>
      <c r="C75" s="28">
        <v>15</v>
      </c>
      <c r="D75" s="28">
        <v>8</v>
      </c>
      <c r="E75" s="105">
        <f t="shared" si="9"/>
        <v>53.333333333333336</v>
      </c>
      <c r="F75" s="28">
        <v>2</v>
      </c>
      <c r="G75" s="108">
        <f t="shared" si="10"/>
        <v>13.333333333333334</v>
      </c>
      <c r="H75" s="20">
        <v>9</v>
      </c>
      <c r="I75" s="105">
        <f t="shared" si="11"/>
        <v>60</v>
      </c>
      <c r="J75" s="20">
        <v>4</v>
      </c>
      <c r="K75" s="105">
        <f t="shared" si="12"/>
        <v>26.666666666666668</v>
      </c>
      <c r="L75" s="67">
        <f t="shared" si="17"/>
        <v>15</v>
      </c>
      <c r="M75" s="105">
        <f t="shared" si="13"/>
        <v>100</v>
      </c>
      <c r="N75" s="105">
        <f t="shared" si="14"/>
        <v>13.333333333333334</v>
      </c>
      <c r="O75" s="115">
        <f t="shared" si="15"/>
        <v>73.33333333333333</v>
      </c>
      <c r="P75" s="28">
        <v>1</v>
      </c>
      <c r="Q75" s="108">
        <f t="shared" si="16"/>
        <v>6.666666666666667</v>
      </c>
    </row>
    <row r="76" spans="1:17" s="15" customFormat="1" ht="12">
      <c r="A76" s="18">
        <v>10</v>
      </c>
      <c r="B76" s="72" t="s">
        <v>69</v>
      </c>
      <c r="C76" s="28">
        <v>12</v>
      </c>
      <c r="D76" s="28">
        <v>8</v>
      </c>
      <c r="E76" s="105">
        <f t="shared" si="9"/>
        <v>66.66666666666666</v>
      </c>
      <c r="F76" s="28"/>
      <c r="G76" s="108">
        <f t="shared" si="10"/>
        <v>0</v>
      </c>
      <c r="H76" s="20">
        <v>5</v>
      </c>
      <c r="I76" s="105">
        <f t="shared" si="11"/>
        <v>41.66666666666667</v>
      </c>
      <c r="J76" s="20">
        <v>2</v>
      </c>
      <c r="K76" s="105">
        <f t="shared" si="12"/>
        <v>16.666666666666664</v>
      </c>
      <c r="L76" s="67">
        <f t="shared" si="17"/>
        <v>7</v>
      </c>
      <c r="M76" s="105">
        <f t="shared" si="13"/>
        <v>58.333333333333336</v>
      </c>
      <c r="N76" s="105">
        <f t="shared" si="14"/>
        <v>0</v>
      </c>
      <c r="O76" s="115">
        <f t="shared" si="15"/>
        <v>71.42857142857143</v>
      </c>
      <c r="P76" s="28"/>
      <c r="Q76" s="108">
        <f t="shared" si="16"/>
        <v>0</v>
      </c>
    </row>
    <row r="77" spans="1:17" s="15" customFormat="1" ht="12">
      <c r="A77" s="18">
        <v>11</v>
      </c>
      <c r="B77" s="72" t="s">
        <v>70</v>
      </c>
      <c r="C77" s="28">
        <v>13</v>
      </c>
      <c r="D77" s="28">
        <v>9</v>
      </c>
      <c r="E77" s="105">
        <f t="shared" si="9"/>
        <v>69.23076923076923</v>
      </c>
      <c r="F77" s="28"/>
      <c r="G77" s="108">
        <f t="shared" si="10"/>
        <v>0</v>
      </c>
      <c r="H77" s="28">
        <v>3</v>
      </c>
      <c r="I77" s="105">
        <f t="shared" si="11"/>
        <v>23.076923076923077</v>
      </c>
      <c r="J77" s="20">
        <v>4</v>
      </c>
      <c r="K77" s="105">
        <f t="shared" si="12"/>
        <v>30.76923076923077</v>
      </c>
      <c r="L77" s="67">
        <f t="shared" si="17"/>
        <v>7</v>
      </c>
      <c r="M77" s="105">
        <f t="shared" si="13"/>
        <v>53.84615384615385</v>
      </c>
      <c r="N77" s="105">
        <f t="shared" si="14"/>
        <v>0</v>
      </c>
      <c r="O77" s="115">
        <f t="shared" si="15"/>
        <v>42.857142857142854</v>
      </c>
      <c r="P77" s="28"/>
      <c r="Q77" s="108">
        <f t="shared" si="16"/>
        <v>0</v>
      </c>
    </row>
    <row r="78" spans="1:17" s="15" customFormat="1" ht="12">
      <c r="A78" s="18">
        <v>12</v>
      </c>
      <c r="B78" s="72" t="s">
        <v>71</v>
      </c>
      <c r="C78" s="28">
        <v>23</v>
      </c>
      <c r="D78" s="28">
        <v>15</v>
      </c>
      <c r="E78" s="105">
        <f t="shared" si="9"/>
        <v>65.21739130434783</v>
      </c>
      <c r="F78" s="28">
        <v>3</v>
      </c>
      <c r="G78" s="108">
        <f t="shared" si="10"/>
        <v>13.043478260869565</v>
      </c>
      <c r="H78" s="28">
        <v>3</v>
      </c>
      <c r="I78" s="105">
        <f t="shared" si="11"/>
        <v>13.043478260869565</v>
      </c>
      <c r="J78" s="20">
        <v>9</v>
      </c>
      <c r="K78" s="105">
        <f t="shared" si="12"/>
        <v>39.130434782608695</v>
      </c>
      <c r="L78" s="67">
        <f t="shared" si="17"/>
        <v>15</v>
      </c>
      <c r="M78" s="105">
        <f t="shared" si="13"/>
        <v>65.21739130434783</v>
      </c>
      <c r="N78" s="105">
        <f t="shared" si="14"/>
        <v>20</v>
      </c>
      <c r="O78" s="115">
        <f t="shared" si="15"/>
        <v>40</v>
      </c>
      <c r="P78" s="28"/>
      <c r="Q78" s="108">
        <f t="shared" si="16"/>
        <v>0</v>
      </c>
    </row>
    <row r="79" spans="1:17" s="15" customFormat="1" ht="36">
      <c r="A79" s="18">
        <v>13</v>
      </c>
      <c r="B79" s="72" t="s">
        <v>72</v>
      </c>
      <c r="C79" s="28">
        <v>16</v>
      </c>
      <c r="D79" s="28">
        <v>12</v>
      </c>
      <c r="E79" s="105">
        <f t="shared" si="9"/>
        <v>75</v>
      </c>
      <c r="F79" s="28"/>
      <c r="G79" s="108">
        <f t="shared" si="10"/>
        <v>0</v>
      </c>
      <c r="H79" s="20">
        <v>8</v>
      </c>
      <c r="I79" s="105">
        <f t="shared" si="11"/>
        <v>50</v>
      </c>
      <c r="J79" s="20">
        <v>3</v>
      </c>
      <c r="K79" s="105">
        <f t="shared" si="12"/>
        <v>18.75</v>
      </c>
      <c r="L79" s="67">
        <f t="shared" si="17"/>
        <v>11</v>
      </c>
      <c r="M79" s="105">
        <f t="shared" si="13"/>
        <v>68.75</v>
      </c>
      <c r="N79" s="105">
        <f t="shared" si="14"/>
        <v>0</v>
      </c>
      <c r="O79" s="115">
        <f t="shared" si="15"/>
        <v>72.72727272727273</v>
      </c>
      <c r="P79" s="28"/>
      <c r="Q79" s="108">
        <f t="shared" si="16"/>
        <v>0</v>
      </c>
    </row>
    <row r="80" spans="1:17" s="15" customFormat="1" ht="24">
      <c r="A80" s="18">
        <v>14</v>
      </c>
      <c r="B80" s="72" t="s">
        <v>73</v>
      </c>
      <c r="C80" s="28">
        <v>46</v>
      </c>
      <c r="D80" s="28">
        <v>26</v>
      </c>
      <c r="E80" s="105">
        <f t="shared" si="9"/>
        <v>56.52173913043478</v>
      </c>
      <c r="F80" s="28">
        <v>6</v>
      </c>
      <c r="G80" s="108">
        <f t="shared" si="10"/>
        <v>13.043478260869565</v>
      </c>
      <c r="H80" s="28">
        <v>26</v>
      </c>
      <c r="I80" s="105">
        <f t="shared" si="11"/>
        <v>56.52173913043478</v>
      </c>
      <c r="J80" s="20">
        <v>9</v>
      </c>
      <c r="K80" s="105">
        <f t="shared" si="12"/>
        <v>19.565217391304348</v>
      </c>
      <c r="L80" s="67">
        <f t="shared" si="17"/>
        <v>41</v>
      </c>
      <c r="M80" s="105">
        <f t="shared" si="13"/>
        <v>89.13043478260869</v>
      </c>
      <c r="N80" s="105">
        <f t="shared" si="14"/>
        <v>14.634146341463413</v>
      </c>
      <c r="O80" s="115">
        <f t="shared" si="15"/>
        <v>78.04878048780488</v>
      </c>
      <c r="P80" s="28">
        <v>8</v>
      </c>
      <c r="Q80" s="108">
        <f t="shared" si="16"/>
        <v>17.391304347826086</v>
      </c>
    </row>
    <row r="81" spans="1:17" s="15" customFormat="1" ht="24">
      <c r="A81" s="18">
        <v>15</v>
      </c>
      <c r="B81" s="72" t="s">
        <v>74</v>
      </c>
      <c r="C81" s="28">
        <v>26</v>
      </c>
      <c r="D81" s="28">
        <v>19</v>
      </c>
      <c r="E81" s="105">
        <f t="shared" si="9"/>
        <v>73.07692307692307</v>
      </c>
      <c r="F81" s="28">
        <v>4</v>
      </c>
      <c r="G81" s="108">
        <f t="shared" si="10"/>
        <v>15.384615384615385</v>
      </c>
      <c r="H81" s="28">
        <v>8</v>
      </c>
      <c r="I81" s="105">
        <f t="shared" si="11"/>
        <v>30.76923076923077</v>
      </c>
      <c r="J81" s="20">
        <v>12</v>
      </c>
      <c r="K81" s="105">
        <f t="shared" si="12"/>
        <v>46.15384615384615</v>
      </c>
      <c r="L81" s="67">
        <f t="shared" si="17"/>
        <v>24</v>
      </c>
      <c r="M81" s="105">
        <f t="shared" si="13"/>
        <v>92.3076923076923</v>
      </c>
      <c r="N81" s="105">
        <f t="shared" si="14"/>
        <v>16.666666666666664</v>
      </c>
      <c r="O81" s="115">
        <f t="shared" si="15"/>
        <v>50</v>
      </c>
      <c r="P81" s="28">
        <v>3</v>
      </c>
      <c r="Q81" s="108">
        <f t="shared" si="16"/>
        <v>11.538461538461538</v>
      </c>
    </row>
    <row r="82" spans="1:17" s="15" customFormat="1" ht="12">
      <c r="A82" s="18">
        <v>16</v>
      </c>
      <c r="B82" s="72" t="s">
        <v>75</v>
      </c>
      <c r="C82" s="28">
        <v>20</v>
      </c>
      <c r="D82" s="28">
        <v>16</v>
      </c>
      <c r="E82" s="105">
        <f t="shared" si="9"/>
        <v>80</v>
      </c>
      <c r="F82" s="28">
        <v>2</v>
      </c>
      <c r="G82" s="108">
        <f t="shared" si="10"/>
        <v>10</v>
      </c>
      <c r="H82" s="28">
        <v>8</v>
      </c>
      <c r="I82" s="105">
        <f t="shared" si="11"/>
        <v>40</v>
      </c>
      <c r="J82" s="20">
        <v>6</v>
      </c>
      <c r="K82" s="105">
        <f t="shared" si="12"/>
        <v>30</v>
      </c>
      <c r="L82" s="67">
        <f t="shared" si="17"/>
        <v>16</v>
      </c>
      <c r="M82" s="105">
        <f t="shared" si="13"/>
        <v>80</v>
      </c>
      <c r="N82" s="105">
        <f t="shared" si="14"/>
        <v>12.5</v>
      </c>
      <c r="O82" s="115">
        <f t="shared" si="15"/>
        <v>62.5</v>
      </c>
      <c r="P82" s="28">
        <v>1</v>
      </c>
      <c r="Q82" s="108">
        <f t="shared" si="16"/>
        <v>5</v>
      </c>
    </row>
    <row r="83" spans="1:17" s="15" customFormat="1" ht="60">
      <c r="A83" s="18">
        <v>17</v>
      </c>
      <c r="B83" s="72" t="s">
        <v>76</v>
      </c>
      <c r="C83" s="28">
        <v>21</v>
      </c>
      <c r="D83" s="28">
        <v>18</v>
      </c>
      <c r="E83" s="105">
        <f t="shared" si="9"/>
        <v>85.71428571428571</v>
      </c>
      <c r="F83" s="28"/>
      <c r="G83" s="108">
        <f t="shared" si="10"/>
        <v>0</v>
      </c>
      <c r="H83" s="20">
        <v>10</v>
      </c>
      <c r="I83" s="105">
        <f t="shared" si="11"/>
        <v>47.61904761904761</v>
      </c>
      <c r="J83" s="20">
        <v>4</v>
      </c>
      <c r="K83" s="105">
        <f t="shared" si="12"/>
        <v>19.047619047619047</v>
      </c>
      <c r="L83" s="67">
        <f t="shared" si="17"/>
        <v>14</v>
      </c>
      <c r="M83" s="105">
        <f t="shared" si="13"/>
        <v>66.66666666666666</v>
      </c>
      <c r="N83" s="105">
        <f t="shared" si="14"/>
        <v>0</v>
      </c>
      <c r="O83" s="115">
        <f t="shared" si="15"/>
        <v>71.42857142857143</v>
      </c>
      <c r="P83" s="28"/>
      <c r="Q83" s="108">
        <f t="shared" si="16"/>
        <v>0</v>
      </c>
    </row>
    <row r="84" spans="1:17" s="15" customFormat="1" ht="12">
      <c r="A84" s="18">
        <v>18</v>
      </c>
      <c r="B84" s="72" t="s">
        <v>178</v>
      </c>
      <c r="C84" s="28">
        <v>11</v>
      </c>
      <c r="D84" s="28">
        <v>6</v>
      </c>
      <c r="E84" s="105">
        <f t="shared" si="9"/>
        <v>54.54545454545454</v>
      </c>
      <c r="F84" s="28"/>
      <c r="G84" s="108">
        <f t="shared" si="10"/>
        <v>0</v>
      </c>
      <c r="H84" s="20">
        <v>1</v>
      </c>
      <c r="I84" s="105">
        <f t="shared" si="11"/>
        <v>9.090909090909092</v>
      </c>
      <c r="J84" s="20">
        <v>5</v>
      </c>
      <c r="K84" s="105">
        <f t="shared" si="12"/>
        <v>45.45454545454545</v>
      </c>
      <c r="L84" s="67">
        <f t="shared" si="17"/>
        <v>6</v>
      </c>
      <c r="M84" s="105">
        <f t="shared" si="13"/>
        <v>54.54545454545454</v>
      </c>
      <c r="N84" s="105">
        <f t="shared" si="14"/>
        <v>0</v>
      </c>
      <c r="O84" s="115">
        <f t="shared" si="15"/>
        <v>16.666666666666664</v>
      </c>
      <c r="P84" s="28">
        <v>1</v>
      </c>
      <c r="Q84" s="108">
        <f t="shared" si="16"/>
        <v>9.090909090909092</v>
      </c>
    </row>
    <row r="85" spans="1:17" s="15" customFormat="1" ht="96">
      <c r="A85" s="18">
        <v>19</v>
      </c>
      <c r="B85" s="72" t="s">
        <v>77</v>
      </c>
      <c r="C85" s="28">
        <v>37</v>
      </c>
      <c r="D85" s="28">
        <v>27</v>
      </c>
      <c r="E85" s="105">
        <f t="shared" si="9"/>
        <v>72.97297297297297</v>
      </c>
      <c r="F85" s="28"/>
      <c r="G85" s="108">
        <f t="shared" si="10"/>
        <v>0</v>
      </c>
      <c r="H85" s="28">
        <v>15</v>
      </c>
      <c r="I85" s="105">
        <f t="shared" si="11"/>
        <v>40.54054054054054</v>
      </c>
      <c r="J85" s="20">
        <v>13</v>
      </c>
      <c r="K85" s="105">
        <f t="shared" si="12"/>
        <v>35.13513513513514</v>
      </c>
      <c r="L85" s="67">
        <f t="shared" si="17"/>
        <v>28</v>
      </c>
      <c r="M85" s="105">
        <f t="shared" si="13"/>
        <v>75.67567567567568</v>
      </c>
      <c r="N85" s="105">
        <f t="shared" si="14"/>
        <v>0</v>
      </c>
      <c r="O85" s="115">
        <f t="shared" si="15"/>
        <v>53.57142857142857</v>
      </c>
      <c r="P85" s="28"/>
      <c r="Q85" s="108">
        <f t="shared" si="16"/>
        <v>0</v>
      </c>
    </row>
    <row r="86" spans="1:17" s="15" customFormat="1" ht="96">
      <c r="A86" s="18">
        <v>20</v>
      </c>
      <c r="B86" s="72" t="s">
        <v>78</v>
      </c>
      <c r="C86" s="28">
        <v>24</v>
      </c>
      <c r="D86" s="28">
        <v>15</v>
      </c>
      <c r="E86" s="105">
        <f t="shared" si="9"/>
        <v>62.5</v>
      </c>
      <c r="F86" s="28">
        <v>0</v>
      </c>
      <c r="G86" s="108">
        <f t="shared" si="10"/>
        <v>0</v>
      </c>
      <c r="H86" s="20">
        <v>7</v>
      </c>
      <c r="I86" s="105">
        <f t="shared" si="11"/>
        <v>29.166666666666668</v>
      </c>
      <c r="J86" s="20">
        <v>12</v>
      </c>
      <c r="K86" s="105">
        <f t="shared" si="12"/>
        <v>50</v>
      </c>
      <c r="L86" s="67">
        <f t="shared" si="17"/>
        <v>19</v>
      </c>
      <c r="M86" s="105">
        <f t="shared" si="13"/>
        <v>79.16666666666666</v>
      </c>
      <c r="N86" s="105">
        <f t="shared" si="14"/>
        <v>0</v>
      </c>
      <c r="O86" s="115">
        <f t="shared" si="15"/>
        <v>36.84210526315789</v>
      </c>
      <c r="P86" s="28">
        <v>5</v>
      </c>
      <c r="Q86" s="108">
        <f t="shared" si="16"/>
        <v>20.833333333333336</v>
      </c>
    </row>
    <row r="87" spans="1:17" s="15" customFormat="1" ht="96">
      <c r="A87" s="18">
        <v>21</v>
      </c>
      <c r="B87" s="72" t="s">
        <v>79</v>
      </c>
      <c r="C87" s="28">
        <v>36</v>
      </c>
      <c r="D87" s="28">
        <v>23</v>
      </c>
      <c r="E87" s="105">
        <f t="shared" si="9"/>
        <v>63.888888888888886</v>
      </c>
      <c r="F87" s="28">
        <v>9</v>
      </c>
      <c r="G87" s="108">
        <f t="shared" si="10"/>
        <v>25</v>
      </c>
      <c r="H87" s="28">
        <v>7</v>
      </c>
      <c r="I87" s="105">
        <f t="shared" si="11"/>
        <v>19.444444444444446</v>
      </c>
      <c r="J87" s="20">
        <v>15</v>
      </c>
      <c r="K87" s="105">
        <f t="shared" si="12"/>
        <v>41.66666666666667</v>
      </c>
      <c r="L87" s="67">
        <f t="shared" si="17"/>
        <v>31</v>
      </c>
      <c r="M87" s="105">
        <f t="shared" si="13"/>
        <v>86.11111111111111</v>
      </c>
      <c r="N87" s="105">
        <f t="shared" si="14"/>
        <v>29.03225806451613</v>
      </c>
      <c r="O87" s="115">
        <f t="shared" si="15"/>
        <v>51.61290322580645</v>
      </c>
      <c r="P87" s="28">
        <v>2</v>
      </c>
      <c r="Q87" s="108">
        <f t="shared" si="16"/>
        <v>5.555555555555555</v>
      </c>
    </row>
    <row r="88" spans="1:17" s="15" customFormat="1" ht="96">
      <c r="A88" s="18">
        <v>22</v>
      </c>
      <c r="B88" s="72" t="s">
        <v>80</v>
      </c>
      <c r="C88" s="28">
        <v>44</v>
      </c>
      <c r="D88" s="28">
        <v>30</v>
      </c>
      <c r="E88" s="105">
        <f t="shared" si="9"/>
        <v>68.18181818181817</v>
      </c>
      <c r="F88" s="28">
        <v>3</v>
      </c>
      <c r="G88" s="108">
        <f t="shared" si="10"/>
        <v>6.8181818181818175</v>
      </c>
      <c r="H88" s="28">
        <v>10</v>
      </c>
      <c r="I88" s="105">
        <f t="shared" si="11"/>
        <v>22.727272727272727</v>
      </c>
      <c r="J88" s="20">
        <v>20</v>
      </c>
      <c r="K88" s="105">
        <f t="shared" si="12"/>
        <v>45.45454545454545</v>
      </c>
      <c r="L88" s="67">
        <f t="shared" si="17"/>
        <v>33</v>
      </c>
      <c r="M88" s="105">
        <f t="shared" si="13"/>
        <v>75</v>
      </c>
      <c r="N88" s="105">
        <f t="shared" si="14"/>
        <v>9.090909090909092</v>
      </c>
      <c r="O88" s="115">
        <f t="shared" si="15"/>
        <v>39.39393939393939</v>
      </c>
      <c r="P88" s="28">
        <v>3</v>
      </c>
      <c r="Q88" s="108">
        <f t="shared" si="16"/>
        <v>6.8181818181818175</v>
      </c>
    </row>
    <row r="89" spans="1:17" ht="12">
      <c r="A89" s="116" t="s">
        <v>81</v>
      </c>
      <c r="B89" s="116"/>
      <c r="C89" s="21">
        <f>SUM(C67:C88)</f>
        <v>407</v>
      </c>
      <c r="D89" s="21">
        <f>SUM(D67:D88)</f>
        <v>277</v>
      </c>
      <c r="E89" s="22">
        <f>D89/C89*100</f>
        <v>68.05896805896806</v>
      </c>
      <c r="F89" s="21">
        <f>SUM(F67:F88)</f>
        <v>32</v>
      </c>
      <c r="G89" s="38">
        <f t="shared" si="10"/>
        <v>7.862407862407863</v>
      </c>
      <c r="H89" s="21">
        <f>SUM(H67:H88)</f>
        <v>153</v>
      </c>
      <c r="I89" s="22">
        <f t="shared" si="11"/>
        <v>37.59213759213759</v>
      </c>
      <c r="J89" s="21">
        <f>SUM(J67:J88)</f>
        <v>133</v>
      </c>
      <c r="K89" s="22">
        <f t="shared" si="12"/>
        <v>32.67813267813268</v>
      </c>
      <c r="L89" s="21">
        <f>SUM(L67:L88)</f>
        <v>318</v>
      </c>
      <c r="M89" s="22">
        <f t="shared" si="13"/>
        <v>78.13267813267814</v>
      </c>
      <c r="N89" s="22">
        <f t="shared" si="14"/>
        <v>10.062893081761008</v>
      </c>
      <c r="O89" s="110">
        <f t="shared" si="15"/>
        <v>58.17610062893082</v>
      </c>
      <c r="P89" s="96">
        <f>SUM(P67:P88)</f>
        <v>29</v>
      </c>
      <c r="Q89" s="38">
        <f t="shared" si="16"/>
        <v>7.125307125307126</v>
      </c>
    </row>
    <row r="90" spans="1:17" s="15" customFormat="1" ht="71.25" customHeight="1">
      <c r="A90" s="18">
        <v>1</v>
      </c>
      <c r="B90" s="19" t="s">
        <v>82</v>
      </c>
      <c r="C90" s="28">
        <v>40</v>
      </c>
      <c r="D90" s="28">
        <v>35</v>
      </c>
      <c r="E90" s="105">
        <f t="shared" si="9"/>
        <v>87.5</v>
      </c>
      <c r="F90" s="28">
        <v>11</v>
      </c>
      <c r="G90" s="108">
        <f t="shared" si="10"/>
        <v>27.500000000000004</v>
      </c>
      <c r="H90" s="28">
        <v>22</v>
      </c>
      <c r="I90" s="105">
        <f t="shared" si="11"/>
        <v>55.00000000000001</v>
      </c>
      <c r="J90" s="20">
        <v>7</v>
      </c>
      <c r="K90" s="105">
        <f t="shared" si="12"/>
        <v>17.5</v>
      </c>
      <c r="L90" s="67">
        <f t="shared" si="17"/>
        <v>40</v>
      </c>
      <c r="M90" s="105">
        <f t="shared" si="13"/>
        <v>100</v>
      </c>
      <c r="N90" s="105">
        <f t="shared" si="14"/>
        <v>27.500000000000004</v>
      </c>
      <c r="O90" s="115">
        <f t="shared" si="15"/>
        <v>82.5</v>
      </c>
      <c r="P90" s="28">
        <v>2</v>
      </c>
      <c r="Q90" s="108">
        <f t="shared" si="16"/>
        <v>5</v>
      </c>
    </row>
    <row r="91" spans="1:17" s="15" customFormat="1" ht="48.75" customHeight="1">
      <c r="A91" s="18">
        <v>2</v>
      </c>
      <c r="B91" s="23" t="s">
        <v>187</v>
      </c>
      <c r="C91" s="28">
        <v>38</v>
      </c>
      <c r="D91" s="28">
        <v>22</v>
      </c>
      <c r="E91" s="105">
        <f t="shared" si="9"/>
        <v>57.89473684210527</v>
      </c>
      <c r="F91" s="28">
        <v>6</v>
      </c>
      <c r="G91" s="108">
        <f t="shared" si="10"/>
        <v>15.789473684210526</v>
      </c>
      <c r="H91" s="28">
        <v>13</v>
      </c>
      <c r="I91" s="105">
        <f t="shared" si="11"/>
        <v>34.21052631578947</v>
      </c>
      <c r="J91" s="20"/>
      <c r="K91" s="105">
        <f t="shared" si="12"/>
        <v>0</v>
      </c>
      <c r="L91" s="67">
        <f t="shared" si="17"/>
        <v>19</v>
      </c>
      <c r="M91" s="105">
        <f t="shared" si="13"/>
        <v>50</v>
      </c>
      <c r="N91" s="105">
        <f t="shared" si="14"/>
        <v>31.57894736842105</v>
      </c>
      <c r="O91" s="115">
        <f t="shared" si="15"/>
        <v>100</v>
      </c>
      <c r="P91" s="28"/>
      <c r="Q91" s="108">
        <f t="shared" si="16"/>
        <v>0</v>
      </c>
    </row>
    <row r="92" spans="1:17" s="15" customFormat="1" ht="47.25" customHeight="1">
      <c r="A92" s="18">
        <v>3</v>
      </c>
      <c r="B92" s="19" t="s">
        <v>186</v>
      </c>
      <c r="C92" s="28">
        <v>120</v>
      </c>
      <c r="D92" s="28">
        <v>107</v>
      </c>
      <c r="E92" s="105">
        <f t="shared" si="9"/>
        <v>89.16666666666667</v>
      </c>
      <c r="F92" s="28">
        <v>23</v>
      </c>
      <c r="G92" s="108">
        <f t="shared" si="10"/>
        <v>19.166666666666668</v>
      </c>
      <c r="H92" s="28">
        <v>46</v>
      </c>
      <c r="I92" s="105">
        <f t="shared" si="11"/>
        <v>38.333333333333336</v>
      </c>
      <c r="J92" s="20">
        <v>26</v>
      </c>
      <c r="K92" s="105">
        <f t="shared" si="12"/>
        <v>21.666666666666668</v>
      </c>
      <c r="L92" s="67">
        <f t="shared" si="17"/>
        <v>95</v>
      </c>
      <c r="M92" s="105">
        <f t="shared" si="13"/>
        <v>79.16666666666666</v>
      </c>
      <c r="N92" s="105">
        <f t="shared" si="14"/>
        <v>24.210526315789473</v>
      </c>
      <c r="O92" s="115">
        <f t="shared" si="15"/>
        <v>72.63157894736842</v>
      </c>
      <c r="P92" s="28"/>
      <c r="Q92" s="108">
        <f t="shared" si="16"/>
        <v>0</v>
      </c>
    </row>
    <row r="93" spans="1:17" ht="12">
      <c r="A93" s="116" t="s">
        <v>83</v>
      </c>
      <c r="B93" s="116"/>
      <c r="C93" s="21">
        <f>SUM(C90:C92)</f>
        <v>198</v>
      </c>
      <c r="D93" s="21">
        <f>SUM(D90:D92)</f>
        <v>164</v>
      </c>
      <c r="E93" s="22">
        <f>D93/C93*100</f>
        <v>82.82828282828282</v>
      </c>
      <c r="F93" s="21">
        <f>SUM(F90:F92)</f>
        <v>40</v>
      </c>
      <c r="G93" s="38">
        <f t="shared" si="10"/>
        <v>20.2020202020202</v>
      </c>
      <c r="H93" s="21">
        <f>SUM(H90:H92)</f>
        <v>81</v>
      </c>
      <c r="I93" s="22">
        <f t="shared" si="11"/>
        <v>40.909090909090914</v>
      </c>
      <c r="J93" s="21">
        <f>SUM(J90:J92)</f>
        <v>33</v>
      </c>
      <c r="K93" s="22">
        <f t="shared" si="12"/>
        <v>16.666666666666664</v>
      </c>
      <c r="L93" s="21">
        <f>SUM(L90:L92)</f>
        <v>154</v>
      </c>
      <c r="M93" s="22">
        <f t="shared" si="13"/>
        <v>77.77777777777779</v>
      </c>
      <c r="N93" s="22">
        <f t="shared" si="14"/>
        <v>25.97402597402597</v>
      </c>
      <c r="O93" s="110">
        <f t="shared" si="15"/>
        <v>78.57142857142857</v>
      </c>
      <c r="P93" s="96">
        <f>SUM(P90:P92)</f>
        <v>2</v>
      </c>
      <c r="Q93" s="38">
        <f t="shared" si="16"/>
        <v>1.0101010101010102</v>
      </c>
    </row>
    <row r="94" spans="1:17" s="15" customFormat="1" ht="31.5">
      <c r="A94" s="18">
        <v>1</v>
      </c>
      <c r="B94" s="19" t="s">
        <v>185</v>
      </c>
      <c r="C94" s="28">
        <v>13</v>
      </c>
      <c r="D94" s="28">
        <v>13</v>
      </c>
      <c r="E94" s="105">
        <f t="shared" si="9"/>
        <v>100</v>
      </c>
      <c r="F94" s="28">
        <v>2</v>
      </c>
      <c r="G94" s="108">
        <f t="shared" si="10"/>
        <v>15.384615384615385</v>
      </c>
      <c r="H94" s="28">
        <v>5</v>
      </c>
      <c r="I94" s="105">
        <f t="shared" si="11"/>
        <v>38.46153846153847</v>
      </c>
      <c r="J94" s="20">
        <v>4</v>
      </c>
      <c r="K94" s="105">
        <f t="shared" si="12"/>
        <v>30.76923076923077</v>
      </c>
      <c r="L94" s="67">
        <f>F94+H94+J94</f>
        <v>11</v>
      </c>
      <c r="M94" s="105">
        <f t="shared" si="13"/>
        <v>84.61538461538461</v>
      </c>
      <c r="N94" s="105">
        <f>F94/L95*100</f>
        <v>3.389830508474576</v>
      </c>
      <c r="O94" s="115">
        <f t="shared" si="15"/>
        <v>63.63636363636363</v>
      </c>
      <c r="P94" s="28"/>
      <c r="Q94" s="108">
        <f t="shared" si="16"/>
        <v>0</v>
      </c>
    </row>
    <row r="95" spans="1:17" s="15" customFormat="1" ht="42">
      <c r="A95" s="18">
        <v>2</v>
      </c>
      <c r="B95" s="19" t="s">
        <v>142</v>
      </c>
      <c r="C95" s="28">
        <v>70</v>
      </c>
      <c r="D95" s="28">
        <v>56</v>
      </c>
      <c r="E95" s="105">
        <f t="shared" si="9"/>
        <v>80</v>
      </c>
      <c r="F95" s="28">
        <v>20</v>
      </c>
      <c r="G95" s="108">
        <f t="shared" si="10"/>
        <v>28.57142857142857</v>
      </c>
      <c r="H95" s="28">
        <v>28</v>
      </c>
      <c r="I95" s="105">
        <f t="shared" si="11"/>
        <v>40</v>
      </c>
      <c r="J95" s="20">
        <v>11</v>
      </c>
      <c r="K95" s="105">
        <f t="shared" si="12"/>
        <v>15.714285714285714</v>
      </c>
      <c r="L95" s="67">
        <f aca="true" t="shared" si="18" ref="L95:L104">F95+H95+J95</f>
        <v>59</v>
      </c>
      <c r="M95" s="105">
        <f t="shared" si="13"/>
        <v>84.28571428571429</v>
      </c>
      <c r="N95" s="105">
        <f>F95/L96*100</f>
        <v>40</v>
      </c>
      <c r="O95" s="115">
        <f t="shared" si="15"/>
        <v>81.35593220338984</v>
      </c>
      <c r="P95" s="28">
        <v>11</v>
      </c>
      <c r="Q95" s="108">
        <f t="shared" si="16"/>
        <v>15.714285714285714</v>
      </c>
    </row>
    <row r="96" spans="1:17" s="15" customFormat="1" ht="21">
      <c r="A96" s="18">
        <v>3</v>
      </c>
      <c r="B96" s="19" t="s">
        <v>84</v>
      </c>
      <c r="C96" s="28">
        <v>60</v>
      </c>
      <c r="D96" s="28">
        <v>53</v>
      </c>
      <c r="E96" s="105">
        <f t="shared" si="9"/>
        <v>88.33333333333333</v>
      </c>
      <c r="F96" s="28">
        <v>26</v>
      </c>
      <c r="G96" s="108">
        <f t="shared" si="10"/>
        <v>43.333333333333336</v>
      </c>
      <c r="H96" s="28">
        <v>16</v>
      </c>
      <c r="I96" s="105">
        <f t="shared" si="11"/>
        <v>26.666666666666668</v>
      </c>
      <c r="J96" s="20">
        <v>8</v>
      </c>
      <c r="K96" s="105">
        <f t="shared" si="12"/>
        <v>13.333333333333334</v>
      </c>
      <c r="L96" s="67">
        <f t="shared" si="18"/>
        <v>50</v>
      </c>
      <c r="M96" s="105">
        <f t="shared" si="13"/>
        <v>83.33333333333334</v>
      </c>
      <c r="N96" s="105">
        <f aca="true" t="shared" si="19" ref="N96:N106">F96/L96*100</f>
        <v>52</v>
      </c>
      <c r="O96" s="115">
        <f t="shared" si="15"/>
        <v>84</v>
      </c>
      <c r="P96" s="28"/>
      <c r="Q96" s="108">
        <f t="shared" si="16"/>
        <v>0</v>
      </c>
    </row>
    <row r="97" spans="1:17" s="15" customFormat="1" ht="21">
      <c r="A97" s="18">
        <v>4</v>
      </c>
      <c r="B97" s="19" t="s">
        <v>85</v>
      </c>
      <c r="C97" s="28">
        <v>23</v>
      </c>
      <c r="D97" s="28">
        <v>20</v>
      </c>
      <c r="E97" s="105">
        <f t="shared" si="9"/>
        <v>86.95652173913044</v>
      </c>
      <c r="F97" s="28">
        <v>2</v>
      </c>
      <c r="G97" s="108">
        <f t="shared" si="10"/>
        <v>8.695652173913043</v>
      </c>
      <c r="H97" s="20">
        <v>11</v>
      </c>
      <c r="I97" s="105">
        <f t="shared" si="11"/>
        <v>47.82608695652174</v>
      </c>
      <c r="J97" s="20"/>
      <c r="K97" s="105">
        <f t="shared" si="12"/>
        <v>0</v>
      </c>
      <c r="L97" s="67">
        <f t="shared" si="18"/>
        <v>13</v>
      </c>
      <c r="M97" s="105">
        <f aca="true" t="shared" si="20" ref="M97:M106">L97/C97*100</f>
        <v>56.52173913043478</v>
      </c>
      <c r="N97" s="105">
        <f t="shared" si="19"/>
        <v>15.384615384615385</v>
      </c>
      <c r="O97" s="115">
        <f t="shared" si="15"/>
        <v>100</v>
      </c>
      <c r="P97" s="28"/>
      <c r="Q97" s="108">
        <f t="shared" si="16"/>
        <v>0</v>
      </c>
    </row>
    <row r="98" spans="1:17" ht="12">
      <c r="A98" s="117" t="s">
        <v>86</v>
      </c>
      <c r="B98" s="117"/>
      <c r="C98" s="21">
        <f>SUM(C94:C97)</f>
        <v>166</v>
      </c>
      <c r="D98" s="21">
        <f>SUM(D94:D97)</f>
        <v>142</v>
      </c>
      <c r="E98" s="22">
        <f t="shared" si="9"/>
        <v>85.54216867469879</v>
      </c>
      <c r="F98" s="21">
        <f>SUM(F94:F97)</f>
        <v>50</v>
      </c>
      <c r="G98" s="38">
        <f t="shared" si="10"/>
        <v>30.120481927710845</v>
      </c>
      <c r="H98" s="21">
        <f>SUM(H94:H97)</f>
        <v>60</v>
      </c>
      <c r="I98" s="22">
        <f t="shared" si="11"/>
        <v>36.144578313253014</v>
      </c>
      <c r="J98" s="21">
        <f>SUM(J94:J97)</f>
        <v>23</v>
      </c>
      <c r="K98" s="22">
        <f t="shared" si="12"/>
        <v>13.855421686746988</v>
      </c>
      <c r="L98" s="21">
        <f>SUM(L94:L97)</f>
        <v>133</v>
      </c>
      <c r="M98" s="22">
        <f t="shared" si="20"/>
        <v>80.12048192771084</v>
      </c>
      <c r="N98" s="22">
        <f t="shared" si="19"/>
        <v>37.59398496240601</v>
      </c>
      <c r="O98" s="110">
        <f aca="true" t="shared" si="21" ref="O98:O106">(F98+H98)/L98*100</f>
        <v>82.70676691729322</v>
      </c>
      <c r="P98" s="113">
        <f>SUM(P94:P97)</f>
        <v>11</v>
      </c>
      <c r="Q98" s="38">
        <f t="shared" si="16"/>
        <v>6.626506024096386</v>
      </c>
    </row>
    <row r="99" spans="1:17" s="15" customFormat="1" ht="27.75" customHeight="1">
      <c r="A99" s="18">
        <v>1</v>
      </c>
      <c r="B99" s="19" t="s">
        <v>179</v>
      </c>
      <c r="C99" s="28">
        <v>19</v>
      </c>
      <c r="D99" s="28">
        <v>19</v>
      </c>
      <c r="E99" s="105">
        <f t="shared" si="9"/>
        <v>100</v>
      </c>
      <c r="F99" s="28">
        <v>9</v>
      </c>
      <c r="G99" s="108">
        <f t="shared" si="10"/>
        <v>47.368421052631575</v>
      </c>
      <c r="H99" s="28">
        <v>6</v>
      </c>
      <c r="I99" s="105">
        <f t="shared" si="11"/>
        <v>31.57894736842105</v>
      </c>
      <c r="J99" s="20"/>
      <c r="K99" s="105">
        <f t="shared" si="12"/>
        <v>0</v>
      </c>
      <c r="L99" s="67">
        <f t="shared" si="18"/>
        <v>15</v>
      </c>
      <c r="M99" s="105">
        <f t="shared" si="20"/>
        <v>78.94736842105263</v>
      </c>
      <c r="N99" s="105">
        <f t="shared" si="19"/>
        <v>60</v>
      </c>
      <c r="O99" s="115">
        <f t="shared" si="21"/>
        <v>100</v>
      </c>
      <c r="P99" s="28"/>
      <c r="Q99" s="108">
        <f t="shared" si="16"/>
        <v>0</v>
      </c>
    </row>
    <row r="100" spans="1:17" s="15" customFormat="1" ht="38.25" customHeight="1">
      <c r="A100" s="18">
        <v>2</v>
      </c>
      <c r="B100" s="19" t="s">
        <v>180</v>
      </c>
      <c r="C100" s="28">
        <v>37</v>
      </c>
      <c r="D100" s="28">
        <v>27</v>
      </c>
      <c r="E100" s="105">
        <f t="shared" si="9"/>
        <v>72.97297297297297</v>
      </c>
      <c r="F100" s="28">
        <v>14</v>
      </c>
      <c r="G100" s="108">
        <f t="shared" si="10"/>
        <v>37.83783783783784</v>
      </c>
      <c r="H100" s="28">
        <v>9</v>
      </c>
      <c r="I100" s="105">
        <f t="shared" si="11"/>
        <v>24.324324324324326</v>
      </c>
      <c r="J100" s="20">
        <v>1</v>
      </c>
      <c r="K100" s="105">
        <f t="shared" si="12"/>
        <v>2.7027027027027026</v>
      </c>
      <c r="L100" s="67">
        <f t="shared" si="18"/>
        <v>24</v>
      </c>
      <c r="M100" s="105">
        <f t="shared" si="20"/>
        <v>64.86486486486487</v>
      </c>
      <c r="N100" s="105">
        <f t="shared" si="19"/>
        <v>58.333333333333336</v>
      </c>
      <c r="O100" s="115">
        <f t="shared" si="21"/>
        <v>95.83333333333334</v>
      </c>
      <c r="P100" s="28"/>
      <c r="Q100" s="108">
        <f t="shared" si="16"/>
        <v>0</v>
      </c>
    </row>
    <row r="101" spans="1:17" s="15" customFormat="1" ht="36" customHeight="1">
      <c r="A101" s="18">
        <v>3</v>
      </c>
      <c r="B101" s="19" t="s">
        <v>181</v>
      </c>
      <c r="C101" s="28">
        <v>38</v>
      </c>
      <c r="D101" s="28">
        <v>36</v>
      </c>
      <c r="E101" s="105">
        <f t="shared" si="9"/>
        <v>94.73684210526315</v>
      </c>
      <c r="F101" s="28">
        <v>10</v>
      </c>
      <c r="G101" s="108">
        <f t="shared" si="10"/>
        <v>26.31578947368421</v>
      </c>
      <c r="H101" s="28">
        <v>5</v>
      </c>
      <c r="I101" s="105">
        <f t="shared" si="11"/>
        <v>13.157894736842104</v>
      </c>
      <c r="J101" s="20">
        <v>10</v>
      </c>
      <c r="K101" s="105">
        <f t="shared" si="12"/>
        <v>26.31578947368421</v>
      </c>
      <c r="L101" s="67">
        <f t="shared" si="18"/>
        <v>25</v>
      </c>
      <c r="M101" s="105">
        <f t="shared" si="20"/>
        <v>65.78947368421053</v>
      </c>
      <c r="N101" s="105">
        <f t="shared" si="19"/>
        <v>40</v>
      </c>
      <c r="O101" s="115">
        <f t="shared" si="21"/>
        <v>60</v>
      </c>
      <c r="P101" s="28"/>
      <c r="Q101" s="108">
        <f t="shared" si="16"/>
        <v>0</v>
      </c>
    </row>
    <row r="102" spans="1:17" s="15" customFormat="1" ht="39" customHeight="1">
      <c r="A102" s="18">
        <v>4</v>
      </c>
      <c r="B102" s="19" t="s">
        <v>182</v>
      </c>
      <c r="C102" s="28">
        <v>92</v>
      </c>
      <c r="D102" s="28">
        <v>62</v>
      </c>
      <c r="E102" s="105">
        <f t="shared" si="9"/>
        <v>67.3913043478261</v>
      </c>
      <c r="F102" s="28">
        <v>15</v>
      </c>
      <c r="G102" s="108">
        <f t="shared" si="10"/>
        <v>16.304347826086957</v>
      </c>
      <c r="H102" s="28">
        <v>30</v>
      </c>
      <c r="I102" s="105">
        <f t="shared" si="11"/>
        <v>32.608695652173914</v>
      </c>
      <c r="J102" s="20">
        <v>16</v>
      </c>
      <c r="K102" s="105">
        <f t="shared" si="12"/>
        <v>17.391304347826086</v>
      </c>
      <c r="L102" s="67">
        <f t="shared" si="18"/>
        <v>61</v>
      </c>
      <c r="M102" s="105">
        <f t="shared" si="20"/>
        <v>66.30434782608695</v>
      </c>
      <c r="N102" s="105">
        <f t="shared" si="19"/>
        <v>24.59016393442623</v>
      </c>
      <c r="O102" s="115">
        <f t="shared" si="21"/>
        <v>73.77049180327869</v>
      </c>
      <c r="P102" s="28">
        <v>2</v>
      </c>
      <c r="Q102" s="108">
        <f t="shared" si="16"/>
        <v>2.1739130434782608</v>
      </c>
    </row>
    <row r="103" spans="1:17" s="15" customFormat="1" ht="38.25" customHeight="1">
      <c r="A103" s="18">
        <v>5</v>
      </c>
      <c r="B103" s="19" t="s">
        <v>183</v>
      </c>
      <c r="C103" s="28">
        <v>18</v>
      </c>
      <c r="D103" s="28">
        <v>15</v>
      </c>
      <c r="E103" s="105">
        <f t="shared" si="9"/>
        <v>83.33333333333334</v>
      </c>
      <c r="F103" s="28">
        <v>0</v>
      </c>
      <c r="G103" s="108">
        <f t="shared" si="10"/>
        <v>0</v>
      </c>
      <c r="H103" s="20">
        <v>5</v>
      </c>
      <c r="I103" s="105">
        <f t="shared" si="11"/>
        <v>27.77777777777778</v>
      </c>
      <c r="J103" s="20">
        <v>5</v>
      </c>
      <c r="K103" s="105">
        <f t="shared" si="12"/>
        <v>27.77777777777778</v>
      </c>
      <c r="L103" s="67">
        <f t="shared" si="18"/>
        <v>10</v>
      </c>
      <c r="M103" s="105">
        <f t="shared" si="20"/>
        <v>55.55555555555556</v>
      </c>
      <c r="N103" s="105">
        <f t="shared" si="19"/>
        <v>0</v>
      </c>
      <c r="O103" s="115">
        <f t="shared" si="21"/>
        <v>50</v>
      </c>
      <c r="P103" s="28"/>
      <c r="Q103" s="108">
        <f t="shared" si="16"/>
        <v>0</v>
      </c>
    </row>
    <row r="104" spans="1:17" s="15" customFormat="1" ht="37.5" customHeight="1">
      <c r="A104" s="18">
        <v>6</v>
      </c>
      <c r="B104" s="19" t="s">
        <v>184</v>
      </c>
      <c r="C104" s="28">
        <v>40</v>
      </c>
      <c r="D104" s="28">
        <v>21</v>
      </c>
      <c r="E104" s="105">
        <f t="shared" si="9"/>
        <v>52.5</v>
      </c>
      <c r="F104" s="28">
        <v>7</v>
      </c>
      <c r="G104" s="108">
        <f t="shared" si="10"/>
        <v>17.5</v>
      </c>
      <c r="H104" s="28">
        <v>12</v>
      </c>
      <c r="I104" s="105">
        <f t="shared" si="11"/>
        <v>30</v>
      </c>
      <c r="J104" s="20">
        <v>3</v>
      </c>
      <c r="K104" s="105">
        <f>J104/C104*100</f>
        <v>7.5</v>
      </c>
      <c r="L104" s="67">
        <f t="shared" si="18"/>
        <v>22</v>
      </c>
      <c r="M104" s="105">
        <f t="shared" si="20"/>
        <v>55.00000000000001</v>
      </c>
      <c r="N104" s="105">
        <f t="shared" si="19"/>
        <v>31.818181818181817</v>
      </c>
      <c r="O104" s="115">
        <f t="shared" si="21"/>
        <v>86.36363636363636</v>
      </c>
      <c r="P104" s="28"/>
      <c r="Q104" s="108">
        <f>P104/C104*100</f>
        <v>0</v>
      </c>
    </row>
    <row r="105" spans="1:17" ht="12">
      <c r="A105" s="116" t="s">
        <v>87</v>
      </c>
      <c r="B105" s="116"/>
      <c r="C105" s="21">
        <f>SUM(C99:C104)</f>
        <v>244</v>
      </c>
      <c r="D105" s="21">
        <f>SUM(D99:D104)</f>
        <v>180</v>
      </c>
      <c r="E105" s="22">
        <f t="shared" si="9"/>
        <v>73.77049180327869</v>
      </c>
      <c r="F105" s="21">
        <f>SUM(F99:F104)</f>
        <v>55</v>
      </c>
      <c r="G105" s="38">
        <f t="shared" si="10"/>
        <v>22.540983606557376</v>
      </c>
      <c r="H105" s="21">
        <f>SUM(H99:H104)</f>
        <v>67</v>
      </c>
      <c r="I105" s="22">
        <f t="shared" si="11"/>
        <v>27.459016393442624</v>
      </c>
      <c r="J105" s="21">
        <f>SUM(J99:J104)</f>
        <v>35</v>
      </c>
      <c r="K105" s="22">
        <f>J105/C105*100</f>
        <v>14.344262295081966</v>
      </c>
      <c r="L105" s="21">
        <f>SUM(L99:L104)</f>
        <v>157</v>
      </c>
      <c r="M105" s="22">
        <f t="shared" si="20"/>
        <v>64.34426229508196</v>
      </c>
      <c r="N105" s="22">
        <f t="shared" si="19"/>
        <v>35.03184713375796</v>
      </c>
      <c r="O105" s="110">
        <f t="shared" si="21"/>
        <v>77.70700636942675</v>
      </c>
      <c r="P105" s="96">
        <f>SUM(P99:P104)</f>
        <v>2</v>
      </c>
      <c r="Q105" s="38">
        <f>P105/C105*100</f>
        <v>0.819672131147541</v>
      </c>
    </row>
    <row r="106" spans="1:17" ht="12">
      <c r="A106" s="116" t="s">
        <v>88</v>
      </c>
      <c r="B106" s="116"/>
      <c r="C106" s="21">
        <f>C105+C98+C93+C89+C66</f>
        <v>4096</v>
      </c>
      <c r="D106" s="21">
        <f>D105+D98+D93+D89+D66</f>
        <v>3413</v>
      </c>
      <c r="E106" s="22">
        <f t="shared" si="9"/>
        <v>83.3251953125</v>
      </c>
      <c r="F106" s="21">
        <f>F105+F98+F93+F89+F66</f>
        <v>977</v>
      </c>
      <c r="G106" s="38">
        <f t="shared" si="10"/>
        <v>23.8525390625</v>
      </c>
      <c r="H106" s="21">
        <f>H105+H98+H93+H89+H66</f>
        <v>1187</v>
      </c>
      <c r="I106" s="22">
        <f t="shared" si="11"/>
        <v>28.9794921875</v>
      </c>
      <c r="J106" s="21">
        <f>J105+J98+J93+J89+J66</f>
        <v>908</v>
      </c>
      <c r="K106" s="22">
        <f>J106/C106*100</f>
        <v>22.16796875</v>
      </c>
      <c r="L106" s="21">
        <f>L105+L98+L93+L89+L66</f>
        <v>3072</v>
      </c>
      <c r="M106" s="22">
        <f t="shared" si="20"/>
        <v>75</v>
      </c>
      <c r="N106" s="22">
        <f t="shared" si="19"/>
        <v>31.803385416666668</v>
      </c>
      <c r="O106" s="110">
        <f t="shared" si="21"/>
        <v>70.44270833333334</v>
      </c>
      <c r="P106" s="21">
        <f>P105+P98+P93+P89+P66</f>
        <v>119</v>
      </c>
      <c r="Q106" s="38">
        <f>P106/C106*100</f>
        <v>2.9052734375</v>
      </c>
    </row>
    <row r="107" ht="10.5">
      <c r="E107" s="51"/>
    </row>
  </sheetData>
  <sheetProtection sheet="1" objects="1" scenarios="1" autoFilter="0"/>
  <autoFilter ref="A7:Q106"/>
  <mergeCells count="19">
    <mergeCell ref="F3:I3"/>
    <mergeCell ref="J5:K5"/>
    <mergeCell ref="O5:O6"/>
    <mergeCell ref="A4:Q4"/>
    <mergeCell ref="D5:E5"/>
    <mergeCell ref="F5:G5"/>
    <mergeCell ref="H5:I5"/>
    <mergeCell ref="B5:B6"/>
    <mergeCell ref="C5:C6"/>
    <mergeCell ref="A5:A6"/>
    <mergeCell ref="A89:B89"/>
    <mergeCell ref="A93:B93"/>
    <mergeCell ref="A105:B105"/>
    <mergeCell ref="A106:B106"/>
    <mergeCell ref="A98:B98"/>
    <mergeCell ref="P5:Q5"/>
    <mergeCell ref="L5:M5"/>
    <mergeCell ref="N5:N6"/>
    <mergeCell ref="A66:B66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pane ySplit="3" topLeftCell="A4" activePane="bottomLeft" state="frozen"/>
      <selection pane="topLeft" activeCell="A3" sqref="A3"/>
      <selection pane="bottomLeft" activeCell="A1" sqref="A1:P1"/>
    </sheetView>
  </sheetViews>
  <sheetFormatPr defaultColWidth="9.00390625" defaultRowHeight="12.75"/>
  <cols>
    <col min="1" max="1" width="3.375" style="8" customWidth="1"/>
    <col min="2" max="2" width="31.125" style="9" customWidth="1"/>
    <col min="3" max="8" width="7.75390625" style="9" customWidth="1"/>
    <col min="9" max="9" width="7.75390625" style="10" customWidth="1"/>
    <col min="10" max="16" width="7.75390625" style="9" customWidth="1"/>
    <col min="17" max="16384" width="9.125" style="9" customWidth="1"/>
  </cols>
  <sheetData>
    <row r="1" spans="1:16" ht="30.75" customHeight="1">
      <c r="A1" s="121" t="s">
        <v>155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s="13" customFormat="1" ht="46.5" customHeight="1">
      <c r="A2" s="123" t="s">
        <v>1</v>
      </c>
      <c r="B2" s="123" t="s">
        <v>58</v>
      </c>
      <c r="C2" s="125" t="s">
        <v>93</v>
      </c>
      <c r="D2" s="127" t="s">
        <v>98</v>
      </c>
      <c r="E2" s="128"/>
      <c r="F2" s="127" t="s">
        <v>95</v>
      </c>
      <c r="G2" s="128"/>
      <c r="H2" s="127" t="s">
        <v>96</v>
      </c>
      <c r="I2" s="128"/>
      <c r="J2" s="127" t="s">
        <v>97</v>
      </c>
      <c r="K2" s="128"/>
      <c r="L2" s="118" t="s">
        <v>101</v>
      </c>
      <c r="M2" s="118"/>
      <c r="N2" s="118" t="s">
        <v>102</v>
      </c>
      <c r="O2" s="118" t="s">
        <v>154</v>
      </c>
      <c r="P2" s="118"/>
    </row>
    <row r="3" spans="1:16" s="13" customFormat="1" ht="33" customHeight="1">
      <c r="A3" s="124"/>
      <c r="B3" s="124"/>
      <c r="C3" s="126"/>
      <c r="D3" s="89" t="s">
        <v>3</v>
      </c>
      <c r="E3" s="89" t="s">
        <v>0</v>
      </c>
      <c r="F3" s="89" t="s">
        <v>3</v>
      </c>
      <c r="G3" s="89" t="s">
        <v>0</v>
      </c>
      <c r="H3" s="89" t="s">
        <v>3</v>
      </c>
      <c r="I3" s="89" t="s">
        <v>0</v>
      </c>
      <c r="J3" s="89" t="s">
        <v>3</v>
      </c>
      <c r="K3" s="89" t="s">
        <v>0</v>
      </c>
      <c r="L3" s="50" t="s">
        <v>3</v>
      </c>
      <c r="M3" s="53" t="s">
        <v>0</v>
      </c>
      <c r="N3" s="125"/>
      <c r="O3" s="88" t="s">
        <v>3</v>
      </c>
      <c r="P3" s="88" t="s">
        <v>0</v>
      </c>
    </row>
    <row r="4" spans="1:16" s="13" customFormat="1" ht="10.5">
      <c r="A4" s="95">
        <v>1</v>
      </c>
      <c r="B4" s="95" t="s">
        <v>193</v>
      </c>
      <c r="C4" s="94">
        <v>6</v>
      </c>
      <c r="D4" s="98">
        <v>4</v>
      </c>
      <c r="E4" s="100">
        <f aca="true" t="shared" si="0" ref="E4:E18">D4/C4*100</f>
        <v>66.66666666666666</v>
      </c>
      <c r="F4" s="98">
        <v>0</v>
      </c>
      <c r="G4" s="104">
        <f aca="true" t="shared" si="1" ref="G4:G18">F4/C4*100</f>
        <v>0</v>
      </c>
      <c r="H4" s="98">
        <v>1</v>
      </c>
      <c r="I4" s="100">
        <f>H4/C4*100</f>
        <v>16.666666666666664</v>
      </c>
      <c r="J4" s="98">
        <v>2</v>
      </c>
      <c r="K4" s="100">
        <f aca="true" t="shared" si="2" ref="K4:K20">J4/C4*100</f>
        <v>33.33333333333333</v>
      </c>
      <c r="L4" s="67">
        <f>F4+H4+J4</f>
        <v>3</v>
      </c>
      <c r="M4" s="100">
        <f>L4/C4*100</f>
        <v>50</v>
      </c>
      <c r="N4" s="100">
        <f>F4/L4*100</f>
        <v>0</v>
      </c>
      <c r="O4" s="45">
        <v>1</v>
      </c>
      <c r="P4" s="104">
        <f aca="true" t="shared" si="3" ref="P4:P20">O4/C4*100</f>
        <v>16.666666666666664</v>
      </c>
    </row>
    <row r="5" spans="1:16" s="15" customFormat="1" ht="73.5">
      <c r="A5" s="65">
        <v>2</v>
      </c>
      <c r="B5" s="93" t="s">
        <v>77</v>
      </c>
      <c r="C5" s="66">
        <v>15</v>
      </c>
      <c r="D5" s="66">
        <v>14</v>
      </c>
      <c r="E5" s="100">
        <f t="shared" si="0"/>
        <v>93.33333333333333</v>
      </c>
      <c r="F5" s="66">
        <v>0</v>
      </c>
      <c r="G5" s="104">
        <f t="shared" si="1"/>
        <v>0</v>
      </c>
      <c r="H5" s="66">
        <v>6</v>
      </c>
      <c r="I5" s="100">
        <f>H5/C5*100</f>
        <v>40</v>
      </c>
      <c r="J5" s="67">
        <v>6</v>
      </c>
      <c r="K5" s="100">
        <f t="shared" si="2"/>
        <v>40</v>
      </c>
      <c r="L5" s="67">
        <f>F5+H5+J5</f>
        <v>12</v>
      </c>
      <c r="M5" s="100">
        <f aca="true" t="shared" si="4" ref="M5:M20">L5/C5*100</f>
        <v>80</v>
      </c>
      <c r="N5" s="100">
        <f aca="true" t="shared" si="5" ref="N5:N20">F5/L5*100</f>
        <v>0</v>
      </c>
      <c r="O5" s="66"/>
      <c r="P5" s="104">
        <f t="shared" si="3"/>
        <v>0</v>
      </c>
    </row>
    <row r="6" spans="1:16" s="15" customFormat="1" ht="73.5">
      <c r="A6" s="18">
        <v>3</v>
      </c>
      <c r="B6" s="19" t="s">
        <v>78</v>
      </c>
      <c r="C6" s="28">
        <v>8</v>
      </c>
      <c r="D6" s="28">
        <v>7</v>
      </c>
      <c r="E6" s="105">
        <f t="shared" si="0"/>
        <v>87.5</v>
      </c>
      <c r="F6" s="28">
        <v>0</v>
      </c>
      <c r="G6" s="108">
        <f t="shared" si="1"/>
        <v>0</v>
      </c>
      <c r="H6" s="28">
        <v>2</v>
      </c>
      <c r="I6" s="105">
        <f aca="true" t="shared" si="6" ref="I6:I20">H6/C6*100</f>
        <v>25</v>
      </c>
      <c r="J6" s="20">
        <v>4</v>
      </c>
      <c r="K6" s="105">
        <f t="shared" si="2"/>
        <v>50</v>
      </c>
      <c r="L6" s="20">
        <f aca="true" t="shared" si="7" ref="L6:L18">F6+H6+J6</f>
        <v>6</v>
      </c>
      <c r="M6" s="105">
        <f t="shared" si="4"/>
        <v>75</v>
      </c>
      <c r="N6" s="105">
        <f t="shared" si="5"/>
        <v>0</v>
      </c>
      <c r="O6" s="28">
        <v>2</v>
      </c>
      <c r="P6" s="108">
        <f t="shared" si="3"/>
        <v>25</v>
      </c>
    </row>
    <row r="7" spans="1:16" s="15" customFormat="1" ht="73.5">
      <c r="A7" s="65">
        <v>4</v>
      </c>
      <c r="B7" s="19" t="s">
        <v>79</v>
      </c>
      <c r="C7" s="28">
        <v>11</v>
      </c>
      <c r="D7" s="28">
        <v>9</v>
      </c>
      <c r="E7" s="105">
        <f t="shared" si="0"/>
        <v>81.81818181818183</v>
      </c>
      <c r="F7" s="28">
        <v>5</v>
      </c>
      <c r="G7" s="108">
        <f t="shared" si="1"/>
        <v>45.45454545454545</v>
      </c>
      <c r="H7" s="28">
        <v>0</v>
      </c>
      <c r="I7" s="105">
        <f t="shared" si="6"/>
        <v>0</v>
      </c>
      <c r="J7" s="20">
        <v>5</v>
      </c>
      <c r="K7" s="105">
        <f t="shared" si="2"/>
        <v>45.45454545454545</v>
      </c>
      <c r="L7" s="20">
        <f t="shared" si="7"/>
        <v>10</v>
      </c>
      <c r="M7" s="105">
        <f t="shared" si="4"/>
        <v>90.9090909090909</v>
      </c>
      <c r="N7" s="105">
        <f t="shared" si="5"/>
        <v>50</v>
      </c>
      <c r="O7" s="28"/>
      <c r="P7" s="108">
        <f t="shared" si="3"/>
        <v>0</v>
      </c>
    </row>
    <row r="8" spans="1:16" s="15" customFormat="1" ht="73.5">
      <c r="A8" s="18">
        <v>5</v>
      </c>
      <c r="B8" s="19" t="s">
        <v>80</v>
      </c>
      <c r="C8" s="28">
        <v>18</v>
      </c>
      <c r="D8" s="28">
        <v>17</v>
      </c>
      <c r="E8" s="105">
        <f t="shared" si="0"/>
        <v>94.44444444444444</v>
      </c>
      <c r="F8" s="28">
        <v>0</v>
      </c>
      <c r="G8" s="108">
        <f t="shared" si="1"/>
        <v>0</v>
      </c>
      <c r="H8" s="28">
        <v>8</v>
      </c>
      <c r="I8" s="105">
        <f t="shared" si="6"/>
        <v>44.44444444444444</v>
      </c>
      <c r="J8" s="20">
        <v>7</v>
      </c>
      <c r="K8" s="105">
        <f t="shared" si="2"/>
        <v>38.88888888888889</v>
      </c>
      <c r="L8" s="20">
        <f t="shared" si="7"/>
        <v>15</v>
      </c>
      <c r="M8" s="105">
        <f t="shared" si="4"/>
        <v>83.33333333333334</v>
      </c>
      <c r="N8" s="105">
        <f t="shared" si="5"/>
        <v>0</v>
      </c>
      <c r="O8" s="28">
        <v>2</v>
      </c>
      <c r="P8" s="108">
        <f t="shared" si="3"/>
        <v>11.11111111111111</v>
      </c>
    </row>
    <row r="9" spans="1:16" s="17" customFormat="1" ht="10.5">
      <c r="A9" s="116" t="s">
        <v>81</v>
      </c>
      <c r="B9" s="116"/>
      <c r="C9" s="21">
        <f>SUM(C4:C8)</f>
        <v>58</v>
      </c>
      <c r="D9" s="21">
        <f>SUM(D4:D8)</f>
        <v>51</v>
      </c>
      <c r="E9" s="22">
        <f t="shared" si="0"/>
        <v>87.93103448275862</v>
      </c>
      <c r="F9" s="21">
        <f>SUM(F4:F8)</f>
        <v>5</v>
      </c>
      <c r="G9" s="38">
        <f t="shared" si="1"/>
        <v>8.620689655172415</v>
      </c>
      <c r="H9" s="21">
        <f>SUM(H4:H8)</f>
        <v>17</v>
      </c>
      <c r="I9" s="22">
        <f t="shared" si="6"/>
        <v>29.310344827586203</v>
      </c>
      <c r="J9" s="21">
        <f>SUM(J4:J8)</f>
        <v>24</v>
      </c>
      <c r="K9" s="22">
        <f t="shared" si="2"/>
        <v>41.37931034482759</v>
      </c>
      <c r="L9" s="21">
        <f>SUM(L4:L8)</f>
        <v>46</v>
      </c>
      <c r="M9" s="22">
        <f t="shared" si="4"/>
        <v>79.3103448275862</v>
      </c>
      <c r="N9" s="22">
        <f t="shared" si="5"/>
        <v>10.869565217391305</v>
      </c>
      <c r="O9" s="21">
        <f>SUM(O4:O8)</f>
        <v>5</v>
      </c>
      <c r="P9" s="38">
        <f t="shared" si="3"/>
        <v>8.620689655172415</v>
      </c>
    </row>
    <row r="10" spans="1:16" s="15" customFormat="1" ht="63">
      <c r="A10" s="18">
        <v>1</v>
      </c>
      <c r="B10" s="19" t="s">
        <v>82</v>
      </c>
      <c r="C10" s="28">
        <v>19</v>
      </c>
      <c r="D10" s="28">
        <v>19</v>
      </c>
      <c r="E10" s="105">
        <f t="shared" si="0"/>
        <v>100</v>
      </c>
      <c r="F10" s="28">
        <v>8</v>
      </c>
      <c r="G10" s="108">
        <f t="shared" si="1"/>
        <v>42.10526315789473</v>
      </c>
      <c r="H10" s="28">
        <v>8</v>
      </c>
      <c r="I10" s="105">
        <f t="shared" si="6"/>
        <v>42.10526315789473</v>
      </c>
      <c r="J10" s="20">
        <v>3</v>
      </c>
      <c r="K10" s="105">
        <f t="shared" si="2"/>
        <v>15.789473684210526</v>
      </c>
      <c r="L10" s="20">
        <f t="shared" si="7"/>
        <v>19</v>
      </c>
      <c r="M10" s="105">
        <f t="shared" si="4"/>
        <v>100</v>
      </c>
      <c r="N10" s="105">
        <f t="shared" si="5"/>
        <v>42.10526315789473</v>
      </c>
      <c r="O10" s="28">
        <v>1</v>
      </c>
      <c r="P10" s="108">
        <f t="shared" si="3"/>
        <v>5.263157894736842</v>
      </c>
    </row>
    <row r="11" spans="1:16" s="15" customFormat="1" ht="42">
      <c r="A11" s="18">
        <v>2</v>
      </c>
      <c r="B11" s="23" t="s">
        <v>187</v>
      </c>
      <c r="C11" s="28">
        <v>20</v>
      </c>
      <c r="D11" s="28">
        <v>17</v>
      </c>
      <c r="E11" s="105">
        <f t="shared" si="0"/>
        <v>85</v>
      </c>
      <c r="F11" s="28">
        <v>6</v>
      </c>
      <c r="G11" s="108">
        <f t="shared" si="1"/>
        <v>30</v>
      </c>
      <c r="H11" s="28">
        <v>8</v>
      </c>
      <c r="I11" s="105">
        <f t="shared" si="6"/>
        <v>40</v>
      </c>
      <c r="J11" s="20"/>
      <c r="K11" s="105">
        <f t="shared" si="2"/>
        <v>0</v>
      </c>
      <c r="L11" s="20">
        <f t="shared" si="7"/>
        <v>14</v>
      </c>
      <c r="M11" s="105">
        <f t="shared" si="4"/>
        <v>70</v>
      </c>
      <c r="N11" s="105">
        <f t="shared" si="5"/>
        <v>42.857142857142854</v>
      </c>
      <c r="O11" s="23"/>
      <c r="P11" s="108">
        <f t="shared" si="3"/>
        <v>0</v>
      </c>
    </row>
    <row r="12" spans="1:16" s="15" customFormat="1" ht="42">
      <c r="A12" s="18">
        <v>3</v>
      </c>
      <c r="B12" s="19" t="s">
        <v>186</v>
      </c>
      <c r="C12" s="28">
        <v>72</v>
      </c>
      <c r="D12" s="28">
        <v>70</v>
      </c>
      <c r="E12" s="105">
        <f t="shared" si="0"/>
        <v>97.22222222222221</v>
      </c>
      <c r="F12" s="28">
        <v>17</v>
      </c>
      <c r="G12" s="108">
        <f t="shared" si="1"/>
        <v>23.61111111111111</v>
      </c>
      <c r="H12" s="28">
        <v>34</v>
      </c>
      <c r="I12" s="105">
        <f t="shared" si="6"/>
        <v>47.22222222222222</v>
      </c>
      <c r="J12" s="20">
        <v>8</v>
      </c>
      <c r="K12" s="105">
        <f t="shared" si="2"/>
        <v>11.11111111111111</v>
      </c>
      <c r="L12" s="20">
        <f t="shared" si="7"/>
        <v>59</v>
      </c>
      <c r="M12" s="105">
        <f t="shared" si="4"/>
        <v>81.94444444444444</v>
      </c>
      <c r="N12" s="105">
        <f t="shared" si="5"/>
        <v>28.8135593220339</v>
      </c>
      <c r="O12" s="23"/>
      <c r="P12" s="108">
        <f t="shared" si="3"/>
        <v>0</v>
      </c>
    </row>
    <row r="13" spans="1:16" s="17" customFormat="1" ht="10.5">
      <c r="A13" s="116" t="s">
        <v>83</v>
      </c>
      <c r="B13" s="116"/>
      <c r="C13" s="21">
        <f>SUM(C10:C12)</f>
        <v>111</v>
      </c>
      <c r="D13" s="21">
        <f>SUM(D10:D12)</f>
        <v>106</v>
      </c>
      <c r="E13" s="22">
        <f t="shared" si="0"/>
        <v>95.4954954954955</v>
      </c>
      <c r="F13" s="21">
        <f>SUM(F10:F12)</f>
        <v>31</v>
      </c>
      <c r="G13" s="38">
        <f t="shared" si="1"/>
        <v>27.927927927927925</v>
      </c>
      <c r="H13" s="21">
        <f>SUM(H10:H12)</f>
        <v>50</v>
      </c>
      <c r="I13" s="22">
        <f t="shared" si="6"/>
        <v>45.04504504504504</v>
      </c>
      <c r="J13" s="21">
        <f>SUM(J10:J12)</f>
        <v>11</v>
      </c>
      <c r="K13" s="22">
        <f t="shared" si="2"/>
        <v>9.90990990990991</v>
      </c>
      <c r="L13" s="21">
        <f>SUM(L10:L12)</f>
        <v>92</v>
      </c>
      <c r="M13" s="22">
        <f t="shared" si="4"/>
        <v>82.88288288288288</v>
      </c>
      <c r="N13" s="22">
        <f t="shared" si="5"/>
        <v>33.69565217391305</v>
      </c>
      <c r="O13" s="21">
        <f>SUM(O10:O12)</f>
        <v>1</v>
      </c>
      <c r="P13" s="38">
        <f t="shared" si="3"/>
        <v>0.9009009009009009</v>
      </c>
    </row>
    <row r="14" spans="1:16" s="15" customFormat="1" ht="31.5">
      <c r="A14" s="18">
        <v>1</v>
      </c>
      <c r="B14" s="19" t="s">
        <v>185</v>
      </c>
      <c r="C14" s="28">
        <v>4</v>
      </c>
      <c r="D14" s="28">
        <v>4</v>
      </c>
      <c r="E14" s="105">
        <f t="shared" si="0"/>
        <v>100</v>
      </c>
      <c r="F14" s="28">
        <v>2</v>
      </c>
      <c r="G14" s="108">
        <f t="shared" si="1"/>
        <v>50</v>
      </c>
      <c r="H14" s="28">
        <v>2</v>
      </c>
      <c r="I14" s="105">
        <f t="shared" si="6"/>
        <v>50</v>
      </c>
      <c r="J14" s="20"/>
      <c r="K14" s="105">
        <f t="shared" si="2"/>
        <v>0</v>
      </c>
      <c r="L14" s="20">
        <f t="shared" si="7"/>
        <v>4</v>
      </c>
      <c r="M14" s="105">
        <f t="shared" si="4"/>
        <v>100</v>
      </c>
      <c r="N14" s="105">
        <f t="shared" si="5"/>
        <v>50</v>
      </c>
      <c r="O14" s="23"/>
      <c r="P14" s="108">
        <f t="shared" si="3"/>
        <v>0</v>
      </c>
    </row>
    <row r="15" spans="1:16" s="15" customFormat="1" ht="42">
      <c r="A15" s="18">
        <v>2</v>
      </c>
      <c r="B15" s="19" t="s">
        <v>142</v>
      </c>
      <c r="C15" s="28">
        <v>25</v>
      </c>
      <c r="D15" s="28">
        <v>25</v>
      </c>
      <c r="E15" s="105">
        <f t="shared" si="0"/>
        <v>100</v>
      </c>
      <c r="F15" s="28">
        <v>11</v>
      </c>
      <c r="G15" s="108">
        <f t="shared" si="1"/>
        <v>44</v>
      </c>
      <c r="H15" s="28">
        <v>10</v>
      </c>
      <c r="I15" s="105">
        <f t="shared" si="6"/>
        <v>40</v>
      </c>
      <c r="J15" s="20"/>
      <c r="K15" s="105">
        <f t="shared" si="2"/>
        <v>0</v>
      </c>
      <c r="L15" s="20">
        <f t="shared" si="7"/>
        <v>21</v>
      </c>
      <c r="M15" s="105">
        <f t="shared" si="4"/>
        <v>84</v>
      </c>
      <c r="N15" s="105">
        <f t="shared" si="5"/>
        <v>52.38095238095239</v>
      </c>
      <c r="O15" s="23"/>
      <c r="P15" s="108">
        <f t="shared" si="3"/>
        <v>0</v>
      </c>
    </row>
    <row r="16" spans="1:16" s="15" customFormat="1" ht="21">
      <c r="A16" s="18">
        <v>3</v>
      </c>
      <c r="B16" s="19" t="s">
        <v>190</v>
      </c>
      <c r="C16" s="28">
        <v>24</v>
      </c>
      <c r="D16" s="28">
        <v>24</v>
      </c>
      <c r="E16" s="105">
        <f t="shared" si="0"/>
        <v>100</v>
      </c>
      <c r="F16" s="28">
        <v>18</v>
      </c>
      <c r="G16" s="108">
        <f t="shared" si="1"/>
        <v>75</v>
      </c>
      <c r="H16" s="28">
        <v>4</v>
      </c>
      <c r="I16" s="105">
        <f t="shared" si="6"/>
        <v>16.666666666666664</v>
      </c>
      <c r="J16" s="20"/>
      <c r="K16" s="105">
        <f t="shared" si="2"/>
        <v>0</v>
      </c>
      <c r="L16" s="20">
        <f t="shared" si="7"/>
        <v>22</v>
      </c>
      <c r="M16" s="105">
        <f t="shared" si="4"/>
        <v>91.66666666666666</v>
      </c>
      <c r="N16" s="105">
        <f t="shared" si="5"/>
        <v>81.81818181818183</v>
      </c>
      <c r="O16" s="23"/>
      <c r="P16" s="108">
        <f t="shared" si="3"/>
        <v>0</v>
      </c>
    </row>
    <row r="17" spans="1:16" s="15" customFormat="1" ht="21">
      <c r="A17" s="18">
        <v>4</v>
      </c>
      <c r="B17" s="19" t="s">
        <v>191</v>
      </c>
      <c r="C17" s="28">
        <v>12</v>
      </c>
      <c r="D17" s="28">
        <v>10</v>
      </c>
      <c r="E17" s="105">
        <f t="shared" si="0"/>
        <v>83.33333333333334</v>
      </c>
      <c r="F17" s="28">
        <v>1</v>
      </c>
      <c r="G17" s="108">
        <f t="shared" si="1"/>
        <v>8.333333333333332</v>
      </c>
      <c r="H17" s="20">
        <v>7</v>
      </c>
      <c r="I17" s="105">
        <f t="shared" si="6"/>
        <v>58.333333333333336</v>
      </c>
      <c r="J17" s="20"/>
      <c r="K17" s="105">
        <f t="shared" si="2"/>
        <v>0</v>
      </c>
      <c r="L17" s="20">
        <f t="shared" si="7"/>
        <v>8</v>
      </c>
      <c r="M17" s="105">
        <f t="shared" si="4"/>
        <v>66.66666666666666</v>
      </c>
      <c r="N17" s="105">
        <f t="shared" si="5"/>
        <v>12.5</v>
      </c>
      <c r="O17" s="23"/>
      <c r="P17" s="108">
        <f t="shared" si="3"/>
        <v>0</v>
      </c>
    </row>
    <row r="18" spans="1:16" s="15" customFormat="1" ht="31.5">
      <c r="A18" s="18">
        <v>5</v>
      </c>
      <c r="B18" s="19" t="s">
        <v>192</v>
      </c>
      <c r="C18" s="28">
        <v>14</v>
      </c>
      <c r="D18" s="28">
        <v>14</v>
      </c>
      <c r="E18" s="105">
        <f t="shared" si="0"/>
        <v>100</v>
      </c>
      <c r="F18" s="28">
        <v>4</v>
      </c>
      <c r="G18" s="108">
        <f t="shared" si="1"/>
        <v>28.57142857142857</v>
      </c>
      <c r="H18" s="20">
        <v>5</v>
      </c>
      <c r="I18" s="105">
        <f t="shared" si="6"/>
        <v>35.714285714285715</v>
      </c>
      <c r="J18" s="20"/>
      <c r="K18" s="105">
        <f t="shared" si="2"/>
        <v>0</v>
      </c>
      <c r="L18" s="20">
        <f t="shared" si="7"/>
        <v>9</v>
      </c>
      <c r="M18" s="105">
        <f t="shared" si="4"/>
        <v>64.28571428571429</v>
      </c>
      <c r="N18" s="105">
        <f t="shared" si="5"/>
        <v>44.44444444444444</v>
      </c>
      <c r="O18" s="23"/>
      <c r="P18" s="108">
        <f t="shared" si="3"/>
        <v>0</v>
      </c>
    </row>
    <row r="19" spans="1:16" ht="10.5">
      <c r="A19" s="117" t="s">
        <v>89</v>
      </c>
      <c r="B19" s="117"/>
      <c r="C19" s="21">
        <f>SUM(C14:C18)</f>
        <v>79</v>
      </c>
      <c r="D19" s="21">
        <f>SUM(D14:D18)</f>
        <v>77</v>
      </c>
      <c r="E19" s="22">
        <f>D19/C19*100</f>
        <v>97.46835443037975</v>
      </c>
      <c r="F19" s="21">
        <f>SUM(F14:F18)</f>
        <v>36</v>
      </c>
      <c r="G19" s="38">
        <f>F19/C19*100</f>
        <v>45.56962025316456</v>
      </c>
      <c r="H19" s="21">
        <f>SUM(H14:H18)</f>
        <v>28</v>
      </c>
      <c r="I19" s="22">
        <f t="shared" si="6"/>
        <v>35.44303797468354</v>
      </c>
      <c r="J19" s="21">
        <f>SUM(J14:J18)</f>
        <v>0</v>
      </c>
      <c r="K19" s="22">
        <f t="shared" si="2"/>
        <v>0</v>
      </c>
      <c r="L19" s="21">
        <f>SUM(L14:L18)</f>
        <v>64</v>
      </c>
      <c r="M19" s="22">
        <f t="shared" si="4"/>
        <v>81.0126582278481</v>
      </c>
      <c r="N19" s="22">
        <f t="shared" si="5"/>
        <v>56.25</v>
      </c>
      <c r="O19" s="21">
        <f>SUM(O14:O18)</f>
        <v>0</v>
      </c>
      <c r="P19" s="38">
        <f t="shared" si="3"/>
        <v>0</v>
      </c>
    </row>
    <row r="20" spans="1:16" ht="10.5">
      <c r="A20" s="116" t="s">
        <v>88</v>
      </c>
      <c r="B20" s="116"/>
      <c r="C20" s="21">
        <f>SUM(C9,C13,C19)</f>
        <v>248</v>
      </c>
      <c r="D20" s="21">
        <f>SUM(D9,D13,D19)</f>
        <v>234</v>
      </c>
      <c r="E20" s="22">
        <f>D20/C20*100</f>
        <v>94.35483870967742</v>
      </c>
      <c r="F20" s="21">
        <f>SUM(F9,F13,F19)</f>
        <v>72</v>
      </c>
      <c r="G20" s="38">
        <f>F20/C20*100</f>
        <v>29.03225806451613</v>
      </c>
      <c r="H20" s="21">
        <f>SUM(H9,H13,H19)</f>
        <v>95</v>
      </c>
      <c r="I20" s="22">
        <f t="shared" si="6"/>
        <v>38.306451612903224</v>
      </c>
      <c r="J20" s="21">
        <f>SUM(J9,J13,J19)</f>
        <v>35</v>
      </c>
      <c r="K20" s="22">
        <f t="shared" si="2"/>
        <v>14.112903225806454</v>
      </c>
      <c r="L20" s="21">
        <f>SUM(L9,L13,L19)</f>
        <v>202</v>
      </c>
      <c r="M20" s="22">
        <f t="shared" si="4"/>
        <v>81.45161290322581</v>
      </c>
      <c r="N20" s="22">
        <f t="shared" si="5"/>
        <v>35.64356435643564</v>
      </c>
      <c r="O20" s="21">
        <f>SUM(O9,O13,O19)</f>
        <v>6</v>
      </c>
      <c r="P20" s="38">
        <f t="shared" si="3"/>
        <v>2.4193548387096775</v>
      </c>
    </row>
  </sheetData>
  <sheetProtection sheet="1" objects="1" scenarios="1" autoFilter="0"/>
  <mergeCells count="15">
    <mergeCell ref="N2:N3"/>
    <mergeCell ref="D2:E2"/>
    <mergeCell ref="F2:G2"/>
    <mergeCell ref="H2:I2"/>
    <mergeCell ref="J2:K2"/>
    <mergeCell ref="B2:B3"/>
    <mergeCell ref="A1:P1"/>
    <mergeCell ref="O2:P2"/>
    <mergeCell ref="A20:B20"/>
    <mergeCell ref="A9:B9"/>
    <mergeCell ref="A13:B13"/>
    <mergeCell ref="A19:B19"/>
    <mergeCell ref="A2:A3"/>
    <mergeCell ref="C2:C3"/>
    <mergeCell ref="L2:M2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pane ySplit="3" topLeftCell="A52" activePane="bottomLeft" state="frozen"/>
      <selection pane="topLeft" activeCell="A1" sqref="A1"/>
      <selection pane="bottomLeft" activeCell="A1" sqref="A1:Q70"/>
    </sheetView>
  </sheetViews>
  <sheetFormatPr defaultColWidth="9.00390625" defaultRowHeight="12.75"/>
  <cols>
    <col min="1" max="1" width="3.375" style="3" customWidth="1"/>
    <col min="2" max="2" width="17.25390625" style="3" customWidth="1"/>
    <col min="3" max="3" width="10.375" style="24" customWidth="1"/>
    <col min="4" max="9" width="7.75390625" style="3" customWidth="1"/>
    <col min="10" max="10" width="7.75390625" style="24" customWidth="1"/>
    <col min="11" max="13" width="7.75390625" style="3" customWidth="1"/>
    <col min="14" max="14" width="9.625" style="3" customWidth="1"/>
    <col min="15" max="15" width="9.75390625" style="3" customWidth="1"/>
    <col min="16" max="16" width="9.125" style="24" customWidth="1"/>
    <col min="17" max="16384" width="9.125" style="3" customWidth="1"/>
  </cols>
  <sheetData>
    <row r="1" spans="1:17" s="4" customFormat="1" ht="27.75" customHeight="1">
      <c r="A1" s="121" t="s">
        <v>145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s="5" customFormat="1" ht="71.25" customHeight="1">
      <c r="A2" s="123" t="s">
        <v>1</v>
      </c>
      <c r="B2" s="123" t="s">
        <v>2</v>
      </c>
      <c r="C2" s="125" t="s">
        <v>189</v>
      </c>
      <c r="D2" s="127" t="s">
        <v>59</v>
      </c>
      <c r="E2" s="128"/>
      <c r="F2" s="127" t="s">
        <v>90</v>
      </c>
      <c r="G2" s="128"/>
      <c r="H2" s="127" t="s">
        <v>91</v>
      </c>
      <c r="I2" s="128"/>
      <c r="J2" s="127" t="s">
        <v>92</v>
      </c>
      <c r="K2" s="128"/>
      <c r="L2" s="127" t="s">
        <v>101</v>
      </c>
      <c r="M2" s="128"/>
      <c r="N2" s="125" t="s">
        <v>102</v>
      </c>
      <c r="O2" s="129" t="s">
        <v>103</v>
      </c>
      <c r="P2" s="127" t="s">
        <v>154</v>
      </c>
      <c r="Q2" s="128"/>
    </row>
    <row r="3" spans="1:17" s="5" customFormat="1" ht="20.25" customHeight="1">
      <c r="A3" s="124"/>
      <c r="B3" s="124"/>
      <c r="C3" s="126"/>
      <c r="D3" s="89" t="s">
        <v>3</v>
      </c>
      <c r="E3" s="89" t="s">
        <v>0</v>
      </c>
      <c r="F3" s="89" t="s">
        <v>3</v>
      </c>
      <c r="G3" s="89" t="s">
        <v>0</v>
      </c>
      <c r="H3" s="89" t="s">
        <v>3</v>
      </c>
      <c r="I3" s="89" t="s">
        <v>0</v>
      </c>
      <c r="J3" s="89" t="s">
        <v>3</v>
      </c>
      <c r="K3" s="89" t="s">
        <v>0</v>
      </c>
      <c r="L3" s="89" t="s">
        <v>3</v>
      </c>
      <c r="M3" s="92" t="s">
        <v>0</v>
      </c>
      <c r="N3" s="126"/>
      <c r="O3" s="130"/>
      <c r="P3" s="88" t="s">
        <v>3</v>
      </c>
      <c r="Q3" s="88" t="s">
        <v>0</v>
      </c>
    </row>
    <row r="4" spans="1:17" s="5" customFormat="1" ht="12" customHeight="1">
      <c r="A4" s="1">
        <v>1</v>
      </c>
      <c r="B4" s="1">
        <v>2</v>
      </c>
      <c r="C4" s="2">
        <v>3</v>
      </c>
      <c r="D4" s="1">
        <v>4</v>
      </c>
      <c r="E4" s="2">
        <v>5</v>
      </c>
      <c r="F4" s="1">
        <v>6</v>
      </c>
      <c r="G4" s="2">
        <v>7</v>
      </c>
      <c r="H4" s="1">
        <v>8</v>
      </c>
      <c r="I4" s="2">
        <v>9</v>
      </c>
      <c r="J4" s="1">
        <v>12</v>
      </c>
      <c r="K4" s="2">
        <v>13</v>
      </c>
      <c r="L4" s="1">
        <v>14</v>
      </c>
      <c r="M4" s="2">
        <v>15</v>
      </c>
      <c r="N4" s="1">
        <v>16</v>
      </c>
      <c r="O4" s="2">
        <v>17</v>
      </c>
      <c r="P4" s="1">
        <v>18</v>
      </c>
      <c r="Q4" s="2">
        <v>19</v>
      </c>
    </row>
    <row r="5" spans="1:17" s="4" customFormat="1" ht="13.5" customHeight="1">
      <c r="A5" s="74">
        <v>1</v>
      </c>
      <c r="B5" s="74" t="s">
        <v>4</v>
      </c>
      <c r="C5" s="75">
        <v>388</v>
      </c>
      <c r="D5" s="75">
        <v>342</v>
      </c>
      <c r="E5" s="109">
        <f aca="true" t="shared" si="0" ref="E5:E36">D5/C5*100</f>
        <v>88.14432989690721</v>
      </c>
      <c r="F5" s="75">
        <v>26</v>
      </c>
      <c r="G5" s="109">
        <f aca="true" t="shared" si="1" ref="G5:G36">F5/C5*100</f>
        <v>6.701030927835052</v>
      </c>
      <c r="H5" s="75">
        <v>244</v>
      </c>
      <c r="I5" s="109">
        <f aca="true" t="shared" si="2" ref="I5:I36">H5/C5*100</f>
        <v>62.88659793814433</v>
      </c>
      <c r="J5" s="75">
        <v>65</v>
      </c>
      <c r="K5" s="109">
        <f aca="true" t="shared" si="3" ref="K5:K36">J5/C5*100</f>
        <v>16.752577319587626</v>
      </c>
      <c r="L5" s="75">
        <f>F5+H5+J5</f>
        <v>335</v>
      </c>
      <c r="M5" s="109">
        <f aca="true" t="shared" si="4" ref="M5:M36">L5/C5*100</f>
        <v>86.34020618556701</v>
      </c>
      <c r="N5" s="109">
        <f aca="true" t="shared" si="5" ref="N5:N36">F5/L5*100</f>
        <v>7.761194029850746</v>
      </c>
      <c r="O5" s="109">
        <f aca="true" t="shared" si="6" ref="O5:O36">(F5+H5)/L5*100</f>
        <v>80.59701492537313</v>
      </c>
      <c r="P5" s="75">
        <v>13</v>
      </c>
      <c r="Q5" s="109">
        <f aca="true" t="shared" si="7" ref="Q5:Q36">P5/C5*100</f>
        <v>3.350515463917526</v>
      </c>
    </row>
    <row r="6" spans="1:17" s="6" customFormat="1" ht="13.5" customHeight="1">
      <c r="A6" s="70">
        <v>2</v>
      </c>
      <c r="B6" s="70" t="s">
        <v>5</v>
      </c>
      <c r="C6" s="76">
        <v>615</v>
      </c>
      <c r="D6" s="76">
        <v>555</v>
      </c>
      <c r="E6" s="97">
        <f t="shared" si="0"/>
        <v>90.2439024390244</v>
      </c>
      <c r="F6" s="76">
        <v>76</v>
      </c>
      <c r="G6" s="97">
        <f t="shared" si="1"/>
        <v>12.357723577235772</v>
      </c>
      <c r="H6" s="76">
        <v>374</v>
      </c>
      <c r="I6" s="97">
        <f t="shared" si="2"/>
        <v>60.8130081300813</v>
      </c>
      <c r="J6" s="76">
        <v>96</v>
      </c>
      <c r="K6" s="97">
        <f t="shared" si="3"/>
        <v>15.609756097560975</v>
      </c>
      <c r="L6" s="76">
        <f aca="true" t="shared" si="8" ref="L6:L67">F6+H6+J6</f>
        <v>546</v>
      </c>
      <c r="M6" s="97">
        <f t="shared" si="4"/>
        <v>88.78048780487805</v>
      </c>
      <c r="N6" s="97">
        <f t="shared" si="5"/>
        <v>13.91941391941392</v>
      </c>
      <c r="O6" s="97">
        <f t="shared" si="6"/>
        <v>82.41758241758241</v>
      </c>
      <c r="P6" s="76">
        <v>11</v>
      </c>
      <c r="Q6" s="97">
        <f t="shared" si="7"/>
        <v>1.788617886178862</v>
      </c>
    </row>
    <row r="7" spans="1:17" s="6" customFormat="1" ht="13.5" customHeight="1">
      <c r="A7" s="70">
        <v>3</v>
      </c>
      <c r="B7" s="70" t="s">
        <v>6</v>
      </c>
      <c r="C7" s="76">
        <v>1003</v>
      </c>
      <c r="D7" s="76">
        <v>659</v>
      </c>
      <c r="E7" s="97">
        <f t="shared" si="0"/>
        <v>65.70289132602194</v>
      </c>
      <c r="F7" s="76">
        <v>114</v>
      </c>
      <c r="G7" s="97">
        <f t="shared" si="1"/>
        <v>11.365902293120637</v>
      </c>
      <c r="H7" s="76">
        <v>502</v>
      </c>
      <c r="I7" s="97">
        <f t="shared" si="2"/>
        <v>50.04985044865404</v>
      </c>
      <c r="J7" s="76">
        <v>206</v>
      </c>
      <c r="K7" s="97">
        <f t="shared" si="3"/>
        <v>20.538384845463607</v>
      </c>
      <c r="L7" s="76">
        <f t="shared" si="8"/>
        <v>822</v>
      </c>
      <c r="M7" s="97">
        <f t="shared" si="4"/>
        <v>81.95413758723828</v>
      </c>
      <c r="N7" s="97">
        <f t="shared" si="5"/>
        <v>13.86861313868613</v>
      </c>
      <c r="O7" s="97">
        <f t="shared" si="6"/>
        <v>74.93917274939173</v>
      </c>
      <c r="P7" s="76">
        <v>3</v>
      </c>
      <c r="Q7" s="97">
        <f t="shared" si="7"/>
        <v>0.29910269192422734</v>
      </c>
    </row>
    <row r="8" spans="1:17" s="6" customFormat="1" ht="13.5" customHeight="1">
      <c r="A8" s="70">
        <v>4</v>
      </c>
      <c r="B8" s="70" t="s">
        <v>7</v>
      </c>
      <c r="C8" s="76">
        <v>806</v>
      </c>
      <c r="D8" s="76">
        <v>559</v>
      </c>
      <c r="E8" s="97">
        <f t="shared" si="0"/>
        <v>69.35483870967742</v>
      </c>
      <c r="F8" s="76">
        <v>88</v>
      </c>
      <c r="G8" s="97">
        <f t="shared" si="1"/>
        <v>10.918114143920596</v>
      </c>
      <c r="H8" s="76">
        <v>453</v>
      </c>
      <c r="I8" s="97">
        <f t="shared" si="2"/>
        <v>56.203473945409435</v>
      </c>
      <c r="J8" s="76">
        <v>112</v>
      </c>
      <c r="K8" s="97">
        <f t="shared" si="3"/>
        <v>13.895781637717123</v>
      </c>
      <c r="L8" s="76">
        <f t="shared" si="8"/>
        <v>653</v>
      </c>
      <c r="M8" s="97">
        <f t="shared" si="4"/>
        <v>81.01736972704715</v>
      </c>
      <c r="N8" s="97">
        <f t="shared" si="5"/>
        <v>13.476263399693721</v>
      </c>
      <c r="O8" s="97">
        <f t="shared" si="6"/>
        <v>82.84839203675345</v>
      </c>
      <c r="P8" s="76">
        <v>18</v>
      </c>
      <c r="Q8" s="97">
        <f t="shared" si="7"/>
        <v>2.2332506203473943</v>
      </c>
    </row>
    <row r="9" spans="1:17" s="6" customFormat="1" ht="13.5" customHeight="1">
      <c r="A9" s="70">
        <v>5</v>
      </c>
      <c r="B9" s="70" t="s">
        <v>8</v>
      </c>
      <c r="C9" s="76">
        <v>184</v>
      </c>
      <c r="D9" s="76">
        <v>143</v>
      </c>
      <c r="E9" s="97">
        <f t="shared" si="0"/>
        <v>77.71739130434783</v>
      </c>
      <c r="F9" s="76">
        <v>13</v>
      </c>
      <c r="G9" s="97">
        <f t="shared" si="1"/>
        <v>7.065217391304348</v>
      </c>
      <c r="H9" s="76">
        <v>111</v>
      </c>
      <c r="I9" s="97">
        <f t="shared" si="2"/>
        <v>60.32608695652174</v>
      </c>
      <c r="J9" s="76">
        <v>26</v>
      </c>
      <c r="K9" s="97">
        <f t="shared" si="3"/>
        <v>14.130434782608695</v>
      </c>
      <c r="L9" s="76">
        <f t="shared" si="8"/>
        <v>150</v>
      </c>
      <c r="M9" s="97">
        <f t="shared" si="4"/>
        <v>81.52173913043478</v>
      </c>
      <c r="N9" s="97">
        <f t="shared" si="5"/>
        <v>8.666666666666668</v>
      </c>
      <c r="O9" s="97">
        <f t="shared" si="6"/>
        <v>82.66666666666667</v>
      </c>
      <c r="P9" s="76">
        <v>3</v>
      </c>
      <c r="Q9" s="97">
        <f t="shared" si="7"/>
        <v>1.6304347826086956</v>
      </c>
    </row>
    <row r="10" spans="1:17" s="14" customFormat="1" ht="13.5" customHeight="1">
      <c r="A10" s="70">
        <v>6</v>
      </c>
      <c r="B10" s="70" t="s">
        <v>9</v>
      </c>
      <c r="C10" s="76">
        <v>207</v>
      </c>
      <c r="D10" s="76">
        <v>152</v>
      </c>
      <c r="E10" s="97">
        <f t="shared" si="0"/>
        <v>73.42995169082126</v>
      </c>
      <c r="F10" s="76">
        <v>25</v>
      </c>
      <c r="G10" s="97">
        <f t="shared" si="1"/>
        <v>12.077294685990339</v>
      </c>
      <c r="H10" s="76">
        <v>134</v>
      </c>
      <c r="I10" s="97">
        <f t="shared" si="2"/>
        <v>64.73429951690821</v>
      </c>
      <c r="J10" s="76">
        <v>26</v>
      </c>
      <c r="K10" s="97">
        <f t="shared" si="3"/>
        <v>12.560386473429952</v>
      </c>
      <c r="L10" s="76">
        <f t="shared" si="8"/>
        <v>185</v>
      </c>
      <c r="M10" s="97">
        <f t="shared" si="4"/>
        <v>89.3719806763285</v>
      </c>
      <c r="N10" s="97">
        <f t="shared" si="5"/>
        <v>13.513513513513514</v>
      </c>
      <c r="O10" s="97">
        <f t="shared" si="6"/>
        <v>85.94594594594595</v>
      </c>
      <c r="P10" s="76">
        <v>2</v>
      </c>
      <c r="Q10" s="97">
        <f t="shared" si="7"/>
        <v>0.966183574879227</v>
      </c>
    </row>
    <row r="11" spans="1:17" s="14" customFormat="1" ht="13.5" customHeight="1">
      <c r="A11" s="70">
        <v>7</v>
      </c>
      <c r="B11" s="70" t="s">
        <v>10</v>
      </c>
      <c r="C11" s="76">
        <v>213</v>
      </c>
      <c r="D11" s="76">
        <v>179</v>
      </c>
      <c r="E11" s="97">
        <f t="shared" si="0"/>
        <v>84.03755868544602</v>
      </c>
      <c r="F11" s="76">
        <v>32</v>
      </c>
      <c r="G11" s="97">
        <f t="shared" si="1"/>
        <v>15.023474178403756</v>
      </c>
      <c r="H11" s="76">
        <v>109</v>
      </c>
      <c r="I11" s="97">
        <f t="shared" si="2"/>
        <v>51.173708920187785</v>
      </c>
      <c r="J11" s="76">
        <v>57</v>
      </c>
      <c r="K11" s="97">
        <f t="shared" si="3"/>
        <v>26.76056338028169</v>
      </c>
      <c r="L11" s="76">
        <f t="shared" si="8"/>
        <v>198</v>
      </c>
      <c r="M11" s="97">
        <f t="shared" si="4"/>
        <v>92.95774647887323</v>
      </c>
      <c r="N11" s="97">
        <f t="shared" si="5"/>
        <v>16.161616161616163</v>
      </c>
      <c r="O11" s="97">
        <f t="shared" si="6"/>
        <v>71.21212121212122</v>
      </c>
      <c r="P11" s="76">
        <v>6</v>
      </c>
      <c r="Q11" s="97">
        <f t="shared" si="7"/>
        <v>2.8169014084507045</v>
      </c>
    </row>
    <row r="12" spans="1:17" s="6" customFormat="1" ht="13.5" customHeight="1">
      <c r="A12" s="70">
        <v>8</v>
      </c>
      <c r="B12" s="70" t="s">
        <v>11</v>
      </c>
      <c r="C12" s="76">
        <v>235</v>
      </c>
      <c r="D12" s="76">
        <v>191</v>
      </c>
      <c r="E12" s="97">
        <f t="shared" si="0"/>
        <v>81.27659574468085</v>
      </c>
      <c r="F12" s="76">
        <v>36</v>
      </c>
      <c r="G12" s="97">
        <f t="shared" si="1"/>
        <v>15.319148936170212</v>
      </c>
      <c r="H12" s="76">
        <v>132</v>
      </c>
      <c r="I12" s="97">
        <f t="shared" si="2"/>
        <v>56.17021276595745</v>
      </c>
      <c r="J12" s="76">
        <v>30</v>
      </c>
      <c r="K12" s="97">
        <f t="shared" si="3"/>
        <v>12.76595744680851</v>
      </c>
      <c r="L12" s="76">
        <f t="shared" si="8"/>
        <v>198</v>
      </c>
      <c r="M12" s="97">
        <f t="shared" si="4"/>
        <v>84.25531914893617</v>
      </c>
      <c r="N12" s="97">
        <f t="shared" si="5"/>
        <v>18.181818181818183</v>
      </c>
      <c r="O12" s="97">
        <f t="shared" si="6"/>
        <v>84.84848484848484</v>
      </c>
      <c r="P12" s="76">
        <v>2</v>
      </c>
      <c r="Q12" s="97">
        <f t="shared" si="7"/>
        <v>0.851063829787234</v>
      </c>
    </row>
    <row r="13" spans="1:17" s="6" customFormat="1" ht="13.5" customHeight="1">
      <c r="A13" s="70">
        <v>9</v>
      </c>
      <c r="B13" s="70" t="s">
        <v>12</v>
      </c>
      <c r="C13" s="76">
        <v>207</v>
      </c>
      <c r="D13" s="76">
        <v>151</v>
      </c>
      <c r="E13" s="97">
        <f t="shared" si="0"/>
        <v>72.94685990338165</v>
      </c>
      <c r="F13" s="76">
        <v>34</v>
      </c>
      <c r="G13" s="97">
        <f t="shared" si="1"/>
        <v>16.425120772946862</v>
      </c>
      <c r="H13" s="76">
        <v>126</v>
      </c>
      <c r="I13" s="97">
        <f t="shared" si="2"/>
        <v>60.86956521739131</v>
      </c>
      <c r="J13" s="76">
        <v>19</v>
      </c>
      <c r="K13" s="97">
        <f t="shared" si="3"/>
        <v>9.178743961352657</v>
      </c>
      <c r="L13" s="76">
        <f t="shared" si="8"/>
        <v>179</v>
      </c>
      <c r="M13" s="97">
        <f t="shared" si="4"/>
        <v>86.47342995169082</v>
      </c>
      <c r="N13" s="97">
        <f t="shared" si="5"/>
        <v>18.994413407821227</v>
      </c>
      <c r="O13" s="97">
        <f t="shared" si="6"/>
        <v>89.3854748603352</v>
      </c>
      <c r="P13" s="76">
        <v>0</v>
      </c>
      <c r="Q13" s="97">
        <f t="shared" si="7"/>
        <v>0</v>
      </c>
    </row>
    <row r="14" spans="1:17" s="6" customFormat="1" ht="13.5" customHeight="1">
      <c r="A14" s="70">
        <v>10</v>
      </c>
      <c r="B14" s="70" t="s">
        <v>13</v>
      </c>
      <c r="C14" s="76">
        <v>272</v>
      </c>
      <c r="D14" s="76">
        <v>197</v>
      </c>
      <c r="E14" s="97">
        <f t="shared" si="0"/>
        <v>72.42647058823529</v>
      </c>
      <c r="F14" s="76">
        <v>54</v>
      </c>
      <c r="G14" s="97">
        <f t="shared" si="1"/>
        <v>19.852941176470587</v>
      </c>
      <c r="H14" s="76">
        <v>175</v>
      </c>
      <c r="I14" s="97">
        <f t="shared" si="2"/>
        <v>64.33823529411765</v>
      </c>
      <c r="J14" s="76">
        <v>35</v>
      </c>
      <c r="K14" s="97">
        <f t="shared" si="3"/>
        <v>12.867647058823529</v>
      </c>
      <c r="L14" s="76">
        <f t="shared" si="8"/>
        <v>264</v>
      </c>
      <c r="M14" s="97">
        <f t="shared" si="4"/>
        <v>97.05882352941177</v>
      </c>
      <c r="N14" s="97">
        <f t="shared" si="5"/>
        <v>20.454545454545457</v>
      </c>
      <c r="O14" s="97">
        <f t="shared" si="6"/>
        <v>86.74242424242425</v>
      </c>
      <c r="P14" s="76">
        <v>5</v>
      </c>
      <c r="Q14" s="97">
        <f t="shared" si="7"/>
        <v>1.8382352941176472</v>
      </c>
    </row>
    <row r="15" spans="1:17" s="6" customFormat="1" ht="13.5" customHeight="1">
      <c r="A15" s="70">
        <v>11</v>
      </c>
      <c r="B15" s="70" t="s">
        <v>14</v>
      </c>
      <c r="C15" s="76">
        <v>302</v>
      </c>
      <c r="D15" s="76">
        <v>185</v>
      </c>
      <c r="E15" s="97">
        <f t="shared" si="0"/>
        <v>61.258278145695364</v>
      </c>
      <c r="F15" s="76">
        <v>32</v>
      </c>
      <c r="G15" s="97">
        <f t="shared" si="1"/>
        <v>10.596026490066226</v>
      </c>
      <c r="H15" s="76">
        <v>178</v>
      </c>
      <c r="I15" s="97">
        <f t="shared" si="2"/>
        <v>58.94039735099338</v>
      </c>
      <c r="J15" s="76">
        <v>51</v>
      </c>
      <c r="K15" s="97">
        <f t="shared" si="3"/>
        <v>16.887417218543046</v>
      </c>
      <c r="L15" s="76">
        <f t="shared" si="8"/>
        <v>261</v>
      </c>
      <c r="M15" s="97">
        <f t="shared" si="4"/>
        <v>86.42384105960265</v>
      </c>
      <c r="N15" s="97">
        <f t="shared" si="5"/>
        <v>12.260536398467432</v>
      </c>
      <c r="O15" s="97">
        <f t="shared" si="6"/>
        <v>80.45977011494253</v>
      </c>
      <c r="P15" s="76">
        <v>11</v>
      </c>
      <c r="Q15" s="97">
        <f t="shared" si="7"/>
        <v>3.642384105960265</v>
      </c>
    </row>
    <row r="16" spans="1:17" s="6" customFormat="1" ht="13.5" customHeight="1">
      <c r="A16" s="70">
        <v>12</v>
      </c>
      <c r="B16" s="70" t="s">
        <v>15</v>
      </c>
      <c r="C16" s="76">
        <v>254</v>
      </c>
      <c r="D16" s="76">
        <v>216</v>
      </c>
      <c r="E16" s="97">
        <f t="shared" si="0"/>
        <v>85.03937007874016</v>
      </c>
      <c r="F16" s="76">
        <v>35</v>
      </c>
      <c r="G16" s="97">
        <f t="shared" si="1"/>
        <v>13.779527559055119</v>
      </c>
      <c r="H16" s="76">
        <v>187</v>
      </c>
      <c r="I16" s="97">
        <f t="shared" si="2"/>
        <v>73.62204724409449</v>
      </c>
      <c r="J16" s="76">
        <v>9</v>
      </c>
      <c r="K16" s="97">
        <f t="shared" si="3"/>
        <v>3.543307086614173</v>
      </c>
      <c r="L16" s="76">
        <f t="shared" si="8"/>
        <v>231</v>
      </c>
      <c r="M16" s="97">
        <f t="shared" si="4"/>
        <v>90.94488188976378</v>
      </c>
      <c r="N16" s="97">
        <f t="shared" si="5"/>
        <v>15.151515151515152</v>
      </c>
      <c r="O16" s="97">
        <f t="shared" si="6"/>
        <v>96.1038961038961</v>
      </c>
      <c r="P16" s="76">
        <v>0</v>
      </c>
      <c r="Q16" s="97">
        <f t="shared" si="7"/>
        <v>0</v>
      </c>
    </row>
    <row r="17" spans="1:17" s="6" customFormat="1" ht="13.5" customHeight="1">
      <c r="A17" s="70">
        <v>13</v>
      </c>
      <c r="B17" s="70" t="s">
        <v>16</v>
      </c>
      <c r="C17" s="76">
        <v>601</v>
      </c>
      <c r="D17" s="76">
        <v>389</v>
      </c>
      <c r="E17" s="97">
        <f t="shared" si="0"/>
        <v>64.72545757071548</v>
      </c>
      <c r="F17" s="76">
        <v>66</v>
      </c>
      <c r="G17" s="97">
        <f t="shared" si="1"/>
        <v>10.98169717138103</v>
      </c>
      <c r="H17" s="76">
        <v>350</v>
      </c>
      <c r="I17" s="97">
        <f t="shared" si="2"/>
        <v>58.23627287853578</v>
      </c>
      <c r="J17" s="76">
        <v>102</v>
      </c>
      <c r="K17" s="97">
        <f t="shared" si="3"/>
        <v>16.97171381031614</v>
      </c>
      <c r="L17" s="76">
        <f t="shared" si="8"/>
        <v>518</v>
      </c>
      <c r="M17" s="97">
        <f t="shared" si="4"/>
        <v>86.18968386023295</v>
      </c>
      <c r="N17" s="97">
        <f t="shared" si="5"/>
        <v>12.741312741312742</v>
      </c>
      <c r="O17" s="97">
        <f t="shared" si="6"/>
        <v>80.3088803088803</v>
      </c>
      <c r="P17" s="76">
        <v>7</v>
      </c>
      <c r="Q17" s="97">
        <f t="shared" si="7"/>
        <v>1.1647254575707155</v>
      </c>
    </row>
    <row r="18" spans="1:17" s="6" customFormat="1" ht="13.5" customHeight="1">
      <c r="A18" s="70">
        <v>14</v>
      </c>
      <c r="B18" s="70" t="s">
        <v>17</v>
      </c>
      <c r="C18" s="76">
        <v>242</v>
      </c>
      <c r="D18" s="76">
        <v>166</v>
      </c>
      <c r="E18" s="97">
        <f t="shared" si="0"/>
        <v>68.59504132231406</v>
      </c>
      <c r="F18" s="76">
        <v>28</v>
      </c>
      <c r="G18" s="97">
        <f t="shared" si="1"/>
        <v>11.570247933884298</v>
      </c>
      <c r="H18" s="76">
        <v>129</v>
      </c>
      <c r="I18" s="97">
        <f t="shared" si="2"/>
        <v>53.30578512396694</v>
      </c>
      <c r="J18" s="76">
        <v>50</v>
      </c>
      <c r="K18" s="97">
        <f t="shared" si="3"/>
        <v>20.66115702479339</v>
      </c>
      <c r="L18" s="76">
        <f t="shared" si="8"/>
        <v>207</v>
      </c>
      <c r="M18" s="97">
        <f t="shared" si="4"/>
        <v>85.53719008264463</v>
      </c>
      <c r="N18" s="97">
        <f t="shared" si="5"/>
        <v>13.526570048309178</v>
      </c>
      <c r="O18" s="97">
        <f t="shared" si="6"/>
        <v>75.84541062801932</v>
      </c>
      <c r="P18" s="76">
        <v>10</v>
      </c>
      <c r="Q18" s="97">
        <f t="shared" si="7"/>
        <v>4.132231404958678</v>
      </c>
    </row>
    <row r="19" spans="1:17" s="6" customFormat="1" ht="13.5" customHeight="1">
      <c r="A19" s="70">
        <v>15</v>
      </c>
      <c r="B19" s="70" t="s">
        <v>18</v>
      </c>
      <c r="C19" s="76">
        <v>314</v>
      </c>
      <c r="D19" s="76">
        <v>226</v>
      </c>
      <c r="E19" s="97">
        <f t="shared" si="0"/>
        <v>71.97452229299363</v>
      </c>
      <c r="F19" s="76">
        <v>61</v>
      </c>
      <c r="G19" s="97">
        <f t="shared" si="1"/>
        <v>19.426751592356688</v>
      </c>
      <c r="H19" s="76">
        <v>187</v>
      </c>
      <c r="I19" s="97">
        <f t="shared" si="2"/>
        <v>59.554140127388536</v>
      </c>
      <c r="J19" s="76">
        <v>52</v>
      </c>
      <c r="K19" s="97">
        <f t="shared" si="3"/>
        <v>16.560509554140125</v>
      </c>
      <c r="L19" s="76">
        <f t="shared" si="8"/>
        <v>300</v>
      </c>
      <c r="M19" s="97">
        <f t="shared" si="4"/>
        <v>95.54140127388536</v>
      </c>
      <c r="N19" s="97">
        <f t="shared" si="5"/>
        <v>20.333333333333332</v>
      </c>
      <c r="O19" s="97">
        <f t="shared" si="6"/>
        <v>82.66666666666667</v>
      </c>
      <c r="P19" s="76">
        <v>5</v>
      </c>
      <c r="Q19" s="97">
        <f t="shared" si="7"/>
        <v>1.5923566878980893</v>
      </c>
    </row>
    <row r="20" spans="1:17" s="6" customFormat="1" ht="13.5" customHeight="1">
      <c r="A20" s="70">
        <v>16</v>
      </c>
      <c r="B20" s="70" t="s">
        <v>19</v>
      </c>
      <c r="C20" s="76">
        <v>223</v>
      </c>
      <c r="D20" s="76">
        <v>170</v>
      </c>
      <c r="E20" s="97">
        <f t="shared" si="0"/>
        <v>76.23318385650224</v>
      </c>
      <c r="F20" s="76">
        <v>26</v>
      </c>
      <c r="G20" s="97">
        <f t="shared" si="1"/>
        <v>11.659192825112108</v>
      </c>
      <c r="H20" s="76">
        <v>147</v>
      </c>
      <c r="I20" s="97">
        <f t="shared" si="2"/>
        <v>65.91928251121077</v>
      </c>
      <c r="J20" s="76">
        <v>38</v>
      </c>
      <c r="K20" s="97">
        <f t="shared" si="3"/>
        <v>17.040358744394617</v>
      </c>
      <c r="L20" s="76">
        <f t="shared" si="8"/>
        <v>211</v>
      </c>
      <c r="M20" s="97">
        <f t="shared" si="4"/>
        <v>94.61883408071749</v>
      </c>
      <c r="N20" s="97">
        <f t="shared" si="5"/>
        <v>12.322274881516588</v>
      </c>
      <c r="O20" s="97">
        <f t="shared" si="6"/>
        <v>81.99052132701422</v>
      </c>
      <c r="P20" s="76">
        <v>4</v>
      </c>
      <c r="Q20" s="97">
        <f t="shared" si="7"/>
        <v>1.7937219730941705</v>
      </c>
    </row>
    <row r="21" spans="1:17" s="7" customFormat="1" ht="13.5" customHeight="1">
      <c r="A21" s="70">
        <v>17</v>
      </c>
      <c r="B21" s="70" t="s">
        <v>20</v>
      </c>
      <c r="C21" s="76">
        <v>1463</v>
      </c>
      <c r="D21" s="76">
        <v>918</v>
      </c>
      <c r="E21" s="97">
        <f t="shared" si="0"/>
        <v>62.747778537252216</v>
      </c>
      <c r="F21" s="76">
        <v>189</v>
      </c>
      <c r="G21" s="97">
        <f t="shared" si="1"/>
        <v>12.918660287081341</v>
      </c>
      <c r="H21" s="76">
        <v>798</v>
      </c>
      <c r="I21" s="97">
        <f t="shared" si="2"/>
        <v>54.54545454545454</v>
      </c>
      <c r="J21" s="76">
        <v>345</v>
      </c>
      <c r="K21" s="97">
        <f t="shared" si="3"/>
        <v>23.581681476418318</v>
      </c>
      <c r="L21" s="76">
        <f t="shared" si="8"/>
        <v>1332</v>
      </c>
      <c r="M21" s="97">
        <f t="shared" si="4"/>
        <v>91.04579630895421</v>
      </c>
      <c r="N21" s="97">
        <f t="shared" si="5"/>
        <v>14.18918918918919</v>
      </c>
      <c r="O21" s="97">
        <f t="shared" si="6"/>
        <v>74.09909909909909</v>
      </c>
      <c r="P21" s="76">
        <v>12</v>
      </c>
      <c r="Q21" s="97">
        <f t="shared" si="7"/>
        <v>0.8202323991797676</v>
      </c>
    </row>
    <row r="22" spans="1:17" s="7" customFormat="1" ht="13.5" customHeight="1">
      <c r="A22" s="70">
        <v>18</v>
      </c>
      <c r="B22" s="70" t="s">
        <v>21</v>
      </c>
      <c r="C22" s="76">
        <v>272</v>
      </c>
      <c r="D22" s="76">
        <v>202</v>
      </c>
      <c r="E22" s="97">
        <f t="shared" si="0"/>
        <v>74.26470588235294</v>
      </c>
      <c r="F22" s="76">
        <v>27</v>
      </c>
      <c r="G22" s="97">
        <f t="shared" si="1"/>
        <v>9.926470588235293</v>
      </c>
      <c r="H22" s="76">
        <v>162</v>
      </c>
      <c r="I22" s="97">
        <f t="shared" si="2"/>
        <v>59.55882352941176</v>
      </c>
      <c r="J22" s="76">
        <v>41</v>
      </c>
      <c r="K22" s="97">
        <f t="shared" si="3"/>
        <v>15.073529411764705</v>
      </c>
      <c r="L22" s="76">
        <f t="shared" si="8"/>
        <v>230</v>
      </c>
      <c r="M22" s="97">
        <f t="shared" si="4"/>
        <v>84.55882352941177</v>
      </c>
      <c r="N22" s="97">
        <f t="shared" si="5"/>
        <v>11.73913043478261</v>
      </c>
      <c r="O22" s="97">
        <f t="shared" si="6"/>
        <v>82.17391304347827</v>
      </c>
      <c r="P22" s="76">
        <v>1</v>
      </c>
      <c r="Q22" s="97">
        <f t="shared" si="7"/>
        <v>0.3676470588235294</v>
      </c>
    </row>
    <row r="23" spans="1:17" s="7" customFormat="1" ht="13.5" customHeight="1">
      <c r="A23" s="70">
        <v>19</v>
      </c>
      <c r="B23" s="70" t="s">
        <v>22</v>
      </c>
      <c r="C23" s="76">
        <v>260</v>
      </c>
      <c r="D23" s="76">
        <v>223</v>
      </c>
      <c r="E23" s="97">
        <f t="shared" si="0"/>
        <v>85.76923076923076</v>
      </c>
      <c r="F23" s="76">
        <v>28</v>
      </c>
      <c r="G23" s="97">
        <f t="shared" si="1"/>
        <v>10.76923076923077</v>
      </c>
      <c r="H23" s="76">
        <v>168</v>
      </c>
      <c r="I23" s="97">
        <f t="shared" si="2"/>
        <v>64.61538461538461</v>
      </c>
      <c r="J23" s="76">
        <v>37</v>
      </c>
      <c r="K23" s="97">
        <f t="shared" si="3"/>
        <v>14.23076923076923</v>
      </c>
      <c r="L23" s="76">
        <f t="shared" si="8"/>
        <v>233</v>
      </c>
      <c r="M23" s="97">
        <f t="shared" si="4"/>
        <v>89.61538461538461</v>
      </c>
      <c r="N23" s="97">
        <f t="shared" si="5"/>
        <v>12.017167381974248</v>
      </c>
      <c r="O23" s="97">
        <f t="shared" si="6"/>
        <v>84.12017167381974</v>
      </c>
      <c r="P23" s="76">
        <v>1</v>
      </c>
      <c r="Q23" s="97">
        <f t="shared" si="7"/>
        <v>0.38461538461538464</v>
      </c>
    </row>
    <row r="24" spans="1:17" s="7" customFormat="1" ht="13.5" customHeight="1">
      <c r="A24" s="70">
        <v>20</v>
      </c>
      <c r="B24" s="70" t="s">
        <v>23</v>
      </c>
      <c r="C24" s="76">
        <v>152</v>
      </c>
      <c r="D24" s="76">
        <v>105</v>
      </c>
      <c r="E24" s="97">
        <f t="shared" si="0"/>
        <v>69.07894736842105</v>
      </c>
      <c r="F24" s="76">
        <v>15</v>
      </c>
      <c r="G24" s="97">
        <f t="shared" si="1"/>
        <v>9.868421052631579</v>
      </c>
      <c r="H24" s="76">
        <v>90</v>
      </c>
      <c r="I24" s="97">
        <f t="shared" si="2"/>
        <v>59.210526315789465</v>
      </c>
      <c r="J24" s="76">
        <v>22</v>
      </c>
      <c r="K24" s="97">
        <f t="shared" si="3"/>
        <v>14.473684210526317</v>
      </c>
      <c r="L24" s="76">
        <f t="shared" si="8"/>
        <v>127</v>
      </c>
      <c r="M24" s="97">
        <f t="shared" si="4"/>
        <v>83.55263157894737</v>
      </c>
      <c r="N24" s="97">
        <f t="shared" si="5"/>
        <v>11.811023622047244</v>
      </c>
      <c r="O24" s="97">
        <f t="shared" si="6"/>
        <v>82.67716535433071</v>
      </c>
      <c r="P24" s="76">
        <v>0</v>
      </c>
      <c r="Q24" s="97">
        <f t="shared" si="7"/>
        <v>0</v>
      </c>
    </row>
    <row r="25" spans="1:17" s="7" customFormat="1" ht="13.5" customHeight="1">
      <c r="A25" s="70">
        <v>21</v>
      </c>
      <c r="B25" s="70" t="s">
        <v>24</v>
      </c>
      <c r="C25" s="76">
        <v>300</v>
      </c>
      <c r="D25" s="76">
        <v>193</v>
      </c>
      <c r="E25" s="97">
        <f t="shared" si="0"/>
        <v>64.33333333333333</v>
      </c>
      <c r="F25" s="76">
        <v>58</v>
      </c>
      <c r="G25" s="97">
        <f t="shared" si="1"/>
        <v>19.333333333333332</v>
      </c>
      <c r="H25" s="76">
        <v>176</v>
      </c>
      <c r="I25" s="97">
        <f t="shared" si="2"/>
        <v>58.666666666666664</v>
      </c>
      <c r="J25" s="76">
        <v>35</v>
      </c>
      <c r="K25" s="97">
        <f t="shared" si="3"/>
        <v>11.666666666666666</v>
      </c>
      <c r="L25" s="76">
        <f t="shared" si="8"/>
        <v>269</v>
      </c>
      <c r="M25" s="97">
        <f t="shared" si="4"/>
        <v>89.66666666666666</v>
      </c>
      <c r="N25" s="97">
        <f t="shared" si="5"/>
        <v>21.561338289962826</v>
      </c>
      <c r="O25" s="97">
        <f t="shared" si="6"/>
        <v>86.98884758364312</v>
      </c>
      <c r="P25" s="76">
        <v>0</v>
      </c>
      <c r="Q25" s="97">
        <f t="shared" si="7"/>
        <v>0</v>
      </c>
    </row>
    <row r="26" spans="1:17" s="15" customFormat="1" ht="13.5" customHeight="1">
      <c r="A26" s="70">
        <v>22</v>
      </c>
      <c r="B26" s="70" t="s">
        <v>25</v>
      </c>
      <c r="C26" s="76">
        <v>290</v>
      </c>
      <c r="D26" s="76">
        <v>198</v>
      </c>
      <c r="E26" s="97">
        <f t="shared" si="0"/>
        <v>68.27586206896552</v>
      </c>
      <c r="F26" s="76">
        <v>38</v>
      </c>
      <c r="G26" s="97">
        <f t="shared" si="1"/>
        <v>13.10344827586207</v>
      </c>
      <c r="H26" s="76">
        <v>170</v>
      </c>
      <c r="I26" s="97">
        <f t="shared" si="2"/>
        <v>58.620689655172406</v>
      </c>
      <c r="J26" s="76">
        <v>49</v>
      </c>
      <c r="K26" s="97">
        <f t="shared" si="3"/>
        <v>16.896551724137932</v>
      </c>
      <c r="L26" s="76">
        <f t="shared" si="8"/>
        <v>257</v>
      </c>
      <c r="M26" s="97">
        <f t="shared" si="4"/>
        <v>88.62068965517241</v>
      </c>
      <c r="N26" s="97">
        <f t="shared" si="5"/>
        <v>14.785992217898833</v>
      </c>
      <c r="O26" s="97">
        <f t="shared" si="6"/>
        <v>80.93385214007782</v>
      </c>
      <c r="P26" s="76">
        <v>5</v>
      </c>
      <c r="Q26" s="97">
        <f t="shared" si="7"/>
        <v>1.7241379310344827</v>
      </c>
    </row>
    <row r="27" spans="1:17" s="7" customFormat="1" ht="13.5" customHeight="1">
      <c r="A27" s="70">
        <v>23</v>
      </c>
      <c r="B27" s="70" t="s">
        <v>26</v>
      </c>
      <c r="C27" s="76">
        <v>179</v>
      </c>
      <c r="D27" s="76">
        <v>171</v>
      </c>
      <c r="E27" s="97">
        <f t="shared" si="0"/>
        <v>95.53072625698324</v>
      </c>
      <c r="F27" s="76">
        <v>37</v>
      </c>
      <c r="G27" s="97">
        <f t="shared" si="1"/>
        <v>20.670391061452513</v>
      </c>
      <c r="H27" s="76">
        <v>114</v>
      </c>
      <c r="I27" s="97">
        <f t="shared" si="2"/>
        <v>63.687150837988824</v>
      </c>
      <c r="J27" s="76">
        <v>26</v>
      </c>
      <c r="K27" s="97">
        <f t="shared" si="3"/>
        <v>14.52513966480447</v>
      </c>
      <c r="L27" s="76">
        <f t="shared" si="8"/>
        <v>177</v>
      </c>
      <c r="M27" s="97">
        <f t="shared" si="4"/>
        <v>98.88268156424581</v>
      </c>
      <c r="N27" s="97">
        <f t="shared" si="5"/>
        <v>20.903954802259886</v>
      </c>
      <c r="O27" s="97">
        <f t="shared" si="6"/>
        <v>85.31073446327684</v>
      </c>
      <c r="P27" s="76">
        <v>2</v>
      </c>
      <c r="Q27" s="97">
        <f t="shared" si="7"/>
        <v>1.1173184357541899</v>
      </c>
    </row>
    <row r="28" spans="1:17" s="6" customFormat="1" ht="13.5" customHeight="1">
      <c r="A28" s="70">
        <v>24</v>
      </c>
      <c r="B28" s="70" t="s">
        <v>27</v>
      </c>
      <c r="C28" s="76">
        <v>1327</v>
      </c>
      <c r="D28" s="76">
        <v>943</v>
      </c>
      <c r="E28" s="97">
        <f t="shared" si="0"/>
        <v>71.06254709871892</v>
      </c>
      <c r="F28" s="76">
        <v>167</v>
      </c>
      <c r="G28" s="97">
        <f t="shared" si="1"/>
        <v>12.584777694046723</v>
      </c>
      <c r="H28" s="76">
        <v>703</v>
      </c>
      <c r="I28" s="97">
        <f t="shared" si="2"/>
        <v>52.97663903541824</v>
      </c>
      <c r="J28" s="76">
        <v>184</v>
      </c>
      <c r="K28" s="97">
        <f t="shared" si="3"/>
        <v>13.865862848530519</v>
      </c>
      <c r="L28" s="76">
        <f t="shared" si="8"/>
        <v>1054</v>
      </c>
      <c r="M28" s="97">
        <f t="shared" si="4"/>
        <v>79.42727957799548</v>
      </c>
      <c r="N28" s="97">
        <f t="shared" si="5"/>
        <v>15.844402277039848</v>
      </c>
      <c r="O28" s="97">
        <f t="shared" si="6"/>
        <v>82.5426944971537</v>
      </c>
      <c r="P28" s="76">
        <v>23</v>
      </c>
      <c r="Q28" s="97">
        <f t="shared" si="7"/>
        <v>1.7332328560663148</v>
      </c>
    </row>
    <row r="29" spans="1:17" s="7" customFormat="1" ht="13.5" customHeight="1">
      <c r="A29" s="70">
        <v>25</v>
      </c>
      <c r="B29" s="70" t="s">
        <v>28</v>
      </c>
      <c r="C29" s="76">
        <v>392</v>
      </c>
      <c r="D29" s="76">
        <v>319</v>
      </c>
      <c r="E29" s="97">
        <f t="shared" si="0"/>
        <v>81.37755102040816</v>
      </c>
      <c r="F29" s="76">
        <v>46</v>
      </c>
      <c r="G29" s="97">
        <f t="shared" si="1"/>
        <v>11.73469387755102</v>
      </c>
      <c r="H29" s="76">
        <v>229</v>
      </c>
      <c r="I29" s="97">
        <f t="shared" si="2"/>
        <v>58.41836734693877</v>
      </c>
      <c r="J29" s="76">
        <v>74</v>
      </c>
      <c r="K29" s="97">
        <f t="shared" si="3"/>
        <v>18.877551020408163</v>
      </c>
      <c r="L29" s="76">
        <f t="shared" si="8"/>
        <v>349</v>
      </c>
      <c r="M29" s="97">
        <f t="shared" si="4"/>
        <v>89.03061224489795</v>
      </c>
      <c r="N29" s="97">
        <f t="shared" si="5"/>
        <v>13.18051575931232</v>
      </c>
      <c r="O29" s="97">
        <f t="shared" si="6"/>
        <v>78.79656160458453</v>
      </c>
      <c r="P29" s="76">
        <v>4</v>
      </c>
      <c r="Q29" s="97">
        <f t="shared" si="7"/>
        <v>1.0204081632653061</v>
      </c>
    </row>
    <row r="30" spans="1:17" s="7" customFormat="1" ht="13.5" customHeight="1">
      <c r="A30" s="70">
        <v>26</v>
      </c>
      <c r="B30" s="70" t="s">
        <v>29</v>
      </c>
      <c r="C30" s="76">
        <v>505</v>
      </c>
      <c r="D30" s="76">
        <v>369</v>
      </c>
      <c r="E30" s="97">
        <f t="shared" si="0"/>
        <v>73.06930693069307</v>
      </c>
      <c r="F30" s="76">
        <v>49</v>
      </c>
      <c r="G30" s="97">
        <f t="shared" si="1"/>
        <v>9.702970297029703</v>
      </c>
      <c r="H30" s="76">
        <v>269</v>
      </c>
      <c r="I30" s="97">
        <f t="shared" si="2"/>
        <v>53.26732673267327</v>
      </c>
      <c r="J30" s="76">
        <v>132</v>
      </c>
      <c r="K30" s="97">
        <f t="shared" si="3"/>
        <v>26.13861386138614</v>
      </c>
      <c r="L30" s="76">
        <f t="shared" si="8"/>
        <v>450</v>
      </c>
      <c r="M30" s="97">
        <f t="shared" si="4"/>
        <v>89.10891089108911</v>
      </c>
      <c r="N30" s="97">
        <f t="shared" si="5"/>
        <v>10.888888888888888</v>
      </c>
      <c r="O30" s="97">
        <f t="shared" si="6"/>
        <v>70.66666666666667</v>
      </c>
      <c r="P30" s="76">
        <v>14</v>
      </c>
      <c r="Q30" s="97">
        <f t="shared" si="7"/>
        <v>2.7722772277227725</v>
      </c>
    </row>
    <row r="31" spans="1:17" s="6" customFormat="1" ht="13.5" customHeight="1">
      <c r="A31" s="70">
        <v>27</v>
      </c>
      <c r="B31" s="70" t="s">
        <v>30</v>
      </c>
      <c r="C31" s="76">
        <v>1191</v>
      </c>
      <c r="D31" s="76">
        <v>804</v>
      </c>
      <c r="E31" s="97">
        <f t="shared" si="0"/>
        <v>67.50629722921914</v>
      </c>
      <c r="F31" s="76">
        <v>192</v>
      </c>
      <c r="G31" s="97">
        <f t="shared" si="1"/>
        <v>16.120906801007557</v>
      </c>
      <c r="H31" s="76">
        <v>566</v>
      </c>
      <c r="I31" s="97">
        <f t="shared" si="2"/>
        <v>47.52308984047019</v>
      </c>
      <c r="J31" s="76">
        <v>258</v>
      </c>
      <c r="K31" s="97">
        <f t="shared" si="3"/>
        <v>21.662468513853906</v>
      </c>
      <c r="L31" s="76">
        <f t="shared" si="8"/>
        <v>1016</v>
      </c>
      <c r="M31" s="97">
        <f t="shared" si="4"/>
        <v>85.30646515533165</v>
      </c>
      <c r="N31" s="97">
        <f t="shared" si="5"/>
        <v>18.89763779527559</v>
      </c>
      <c r="O31" s="97">
        <f t="shared" si="6"/>
        <v>74.60629921259843</v>
      </c>
      <c r="P31" s="76">
        <v>29</v>
      </c>
      <c r="Q31" s="97">
        <f t="shared" si="7"/>
        <v>2.434928631402183</v>
      </c>
    </row>
    <row r="32" spans="1:17" s="34" customFormat="1" ht="13.5" customHeight="1">
      <c r="A32" s="70">
        <v>28</v>
      </c>
      <c r="B32" s="70" t="s">
        <v>31</v>
      </c>
      <c r="C32" s="76">
        <v>209</v>
      </c>
      <c r="D32" s="76">
        <v>154</v>
      </c>
      <c r="E32" s="97">
        <f t="shared" si="0"/>
        <v>73.68421052631578</v>
      </c>
      <c r="F32" s="76">
        <v>23</v>
      </c>
      <c r="G32" s="97">
        <f t="shared" si="1"/>
        <v>11.004784688995215</v>
      </c>
      <c r="H32" s="76">
        <v>135</v>
      </c>
      <c r="I32" s="97">
        <f t="shared" si="2"/>
        <v>64.5933014354067</v>
      </c>
      <c r="J32" s="77">
        <v>21</v>
      </c>
      <c r="K32" s="97">
        <f t="shared" si="3"/>
        <v>10.047846889952153</v>
      </c>
      <c r="L32" s="76">
        <f t="shared" si="8"/>
        <v>179</v>
      </c>
      <c r="M32" s="97">
        <f t="shared" si="4"/>
        <v>85.64593301435407</v>
      </c>
      <c r="N32" s="97">
        <f t="shared" si="5"/>
        <v>12.849162011173185</v>
      </c>
      <c r="O32" s="97">
        <f t="shared" si="6"/>
        <v>88.26815642458101</v>
      </c>
      <c r="P32" s="77">
        <v>0</v>
      </c>
      <c r="Q32" s="97">
        <f t="shared" si="7"/>
        <v>0</v>
      </c>
    </row>
    <row r="33" spans="1:17" s="34" customFormat="1" ht="13.5" customHeight="1">
      <c r="A33" s="70">
        <v>29</v>
      </c>
      <c r="B33" s="70" t="s">
        <v>32</v>
      </c>
      <c r="C33" s="76">
        <v>277</v>
      </c>
      <c r="D33" s="76">
        <v>200</v>
      </c>
      <c r="E33" s="97">
        <f t="shared" si="0"/>
        <v>72.20216606498195</v>
      </c>
      <c r="F33" s="76">
        <v>26</v>
      </c>
      <c r="G33" s="97">
        <f t="shared" si="1"/>
        <v>9.386281588447654</v>
      </c>
      <c r="H33" s="76">
        <v>189</v>
      </c>
      <c r="I33" s="97">
        <f t="shared" si="2"/>
        <v>68.23104693140795</v>
      </c>
      <c r="J33" s="77">
        <v>18</v>
      </c>
      <c r="K33" s="97">
        <f t="shared" si="3"/>
        <v>6.4981949458483745</v>
      </c>
      <c r="L33" s="76">
        <f t="shared" si="8"/>
        <v>233</v>
      </c>
      <c r="M33" s="97">
        <f t="shared" si="4"/>
        <v>84.11552346570397</v>
      </c>
      <c r="N33" s="97">
        <f t="shared" si="5"/>
        <v>11.158798283261802</v>
      </c>
      <c r="O33" s="97">
        <f t="shared" si="6"/>
        <v>92.27467811158799</v>
      </c>
      <c r="P33" s="77">
        <v>8</v>
      </c>
      <c r="Q33" s="97">
        <f t="shared" si="7"/>
        <v>2.888086642599278</v>
      </c>
    </row>
    <row r="34" spans="1:17" s="15" customFormat="1" ht="13.5" customHeight="1">
      <c r="A34" s="70">
        <v>30</v>
      </c>
      <c r="B34" s="70" t="s">
        <v>33</v>
      </c>
      <c r="C34" s="76">
        <v>460</v>
      </c>
      <c r="D34" s="78">
        <v>360</v>
      </c>
      <c r="E34" s="97">
        <f t="shared" si="0"/>
        <v>78.26086956521739</v>
      </c>
      <c r="F34" s="76">
        <v>58</v>
      </c>
      <c r="G34" s="97">
        <f t="shared" si="1"/>
        <v>12.608695652173912</v>
      </c>
      <c r="H34" s="76">
        <v>279</v>
      </c>
      <c r="I34" s="97">
        <f t="shared" si="2"/>
        <v>60.652173913043484</v>
      </c>
      <c r="J34" s="76">
        <v>49</v>
      </c>
      <c r="K34" s="97">
        <f t="shared" si="3"/>
        <v>10.652173913043478</v>
      </c>
      <c r="L34" s="76">
        <f t="shared" si="8"/>
        <v>386</v>
      </c>
      <c r="M34" s="97">
        <f t="shared" si="4"/>
        <v>83.91304347826087</v>
      </c>
      <c r="N34" s="97">
        <f t="shared" si="5"/>
        <v>15.025906735751295</v>
      </c>
      <c r="O34" s="97">
        <f t="shared" si="6"/>
        <v>87.30569948186529</v>
      </c>
      <c r="P34" s="76">
        <v>7</v>
      </c>
      <c r="Q34" s="97">
        <f t="shared" si="7"/>
        <v>1.5217391304347827</v>
      </c>
    </row>
    <row r="35" spans="1:17" s="6" customFormat="1" ht="13.5" customHeight="1">
      <c r="A35" s="70">
        <v>31</v>
      </c>
      <c r="B35" s="70" t="s">
        <v>34</v>
      </c>
      <c r="C35" s="76">
        <v>416</v>
      </c>
      <c r="D35" s="76">
        <v>336</v>
      </c>
      <c r="E35" s="97">
        <f t="shared" si="0"/>
        <v>80.76923076923077</v>
      </c>
      <c r="F35" s="76">
        <v>67</v>
      </c>
      <c r="G35" s="97">
        <f t="shared" si="1"/>
        <v>16.105769230769234</v>
      </c>
      <c r="H35" s="76">
        <v>244</v>
      </c>
      <c r="I35" s="97">
        <f t="shared" si="2"/>
        <v>58.65384615384615</v>
      </c>
      <c r="J35" s="76">
        <v>49</v>
      </c>
      <c r="K35" s="97">
        <f t="shared" si="3"/>
        <v>11.778846153846153</v>
      </c>
      <c r="L35" s="76">
        <f t="shared" si="8"/>
        <v>360</v>
      </c>
      <c r="M35" s="97">
        <f t="shared" si="4"/>
        <v>86.53846153846155</v>
      </c>
      <c r="N35" s="97">
        <f t="shared" si="5"/>
        <v>18.61111111111111</v>
      </c>
      <c r="O35" s="97">
        <f t="shared" si="6"/>
        <v>86.38888888888889</v>
      </c>
      <c r="P35" s="76">
        <v>1</v>
      </c>
      <c r="Q35" s="97">
        <f t="shared" si="7"/>
        <v>0.2403846153846154</v>
      </c>
    </row>
    <row r="36" spans="1:17" s="6" customFormat="1" ht="13.5" customHeight="1">
      <c r="A36" s="70">
        <v>32</v>
      </c>
      <c r="B36" s="70" t="s">
        <v>35</v>
      </c>
      <c r="C36" s="76">
        <v>298</v>
      </c>
      <c r="D36" s="76">
        <v>255</v>
      </c>
      <c r="E36" s="97">
        <f t="shared" si="0"/>
        <v>85.57046979865773</v>
      </c>
      <c r="F36" s="76">
        <v>27</v>
      </c>
      <c r="G36" s="97">
        <f t="shared" si="1"/>
        <v>9.060402684563758</v>
      </c>
      <c r="H36" s="76">
        <v>198</v>
      </c>
      <c r="I36" s="97">
        <f t="shared" si="2"/>
        <v>66.44295302013423</v>
      </c>
      <c r="J36" s="76">
        <v>36</v>
      </c>
      <c r="K36" s="97">
        <f t="shared" si="3"/>
        <v>12.080536912751679</v>
      </c>
      <c r="L36" s="76">
        <f t="shared" si="8"/>
        <v>261</v>
      </c>
      <c r="M36" s="97">
        <f t="shared" si="4"/>
        <v>87.58389261744966</v>
      </c>
      <c r="N36" s="97">
        <f t="shared" si="5"/>
        <v>10.344827586206897</v>
      </c>
      <c r="O36" s="97">
        <f t="shared" si="6"/>
        <v>86.20689655172413</v>
      </c>
      <c r="P36" s="76">
        <v>3</v>
      </c>
      <c r="Q36" s="97">
        <f t="shared" si="7"/>
        <v>1.006711409395973</v>
      </c>
    </row>
    <row r="37" spans="1:17" s="6" customFormat="1" ht="13.5" customHeight="1">
      <c r="A37" s="70">
        <v>33</v>
      </c>
      <c r="B37" s="70" t="s">
        <v>36</v>
      </c>
      <c r="C37" s="76">
        <v>278</v>
      </c>
      <c r="D37" s="76">
        <v>228</v>
      </c>
      <c r="E37" s="97">
        <f aca="true" t="shared" si="9" ref="E37:E67">D37/C37*100</f>
        <v>82.01438848920863</v>
      </c>
      <c r="F37" s="76">
        <v>49</v>
      </c>
      <c r="G37" s="97">
        <f aca="true" t="shared" si="10" ref="G37:G67">F37/C37*100</f>
        <v>17.62589928057554</v>
      </c>
      <c r="H37" s="76">
        <v>185</v>
      </c>
      <c r="I37" s="97">
        <f aca="true" t="shared" si="11" ref="I37:I67">H37/C37*100</f>
        <v>66.54676258992805</v>
      </c>
      <c r="J37" s="76">
        <v>24</v>
      </c>
      <c r="K37" s="97">
        <f aca="true" t="shared" si="12" ref="K37:K67">J37/C37*100</f>
        <v>8.633093525179856</v>
      </c>
      <c r="L37" s="76">
        <f t="shared" si="8"/>
        <v>258</v>
      </c>
      <c r="M37" s="97">
        <f aca="true" t="shared" si="13" ref="M37:M67">L37/C37*100</f>
        <v>92.80575539568345</v>
      </c>
      <c r="N37" s="97">
        <f aca="true" t="shared" si="14" ref="N37:N67">F37/L37*100</f>
        <v>18.992248062015506</v>
      </c>
      <c r="O37" s="97">
        <f aca="true" t="shared" si="15" ref="O37:O67">(F37+H37)/L37*100</f>
        <v>90.69767441860465</v>
      </c>
      <c r="P37" s="76">
        <v>0</v>
      </c>
      <c r="Q37" s="97">
        <f aca="true" t="shared" si="16" ref="Q37:Q67">P37/C37*100</f>
        <v>0</v>
      </c>
    </row>
    <row r="38" spans="1:17" s="6" customFormat="1" ht="13.5" customHeight="1">
      <c r="A38" s="70">
        <v>34</v>
      </c>
      <c r="B38" s="70" t="s">
        <v>37</v>
      </c>
      <c r="C38" s="76">
        <v>138</v>
      </c>
      <c r="D38" s="76">
        <v>107</v>
      </c>
      <c r="E38" s="97">
        <f t="shared" si="9"/>
        <v>77.53623188405797</v>
      </c>
      <c r="F38" s="76">
        <v>26</v>
      </c>
      <c r="G38" s="97">
        <f t="shared" si="10"/>
        <v>18.84057971014493</v>
      </c>
      <c r="H38" s="76">
        <v>94</v>
      </c>
      <c r="I38" s="97">
        <f t="shared" si="11"/>
        <v>68.11594202898551</v>
      </c>
      <c r="J38" s="76">
        <v>7</v>
      </c>
      <c r="K38" s="97">
        <f t="shared" si="12"/>
        <v>5.072463768115942</v>
      </c>
      <c r="L38" s="76">
        <f t="shared" si="8"/>
        <v>127</v>
      </c>
      <c r="M38" s="97">
        <f t="shared" si="13"/>
        <v>92.02898550724638</v>
      </c>
      <c r="N38" s="97">
        <f t="shared" si="14"/>
        <v>20.47244094488189</v>
      </c>
      <c r="O38" s="97">
        <f t="shared" si="15"/>
        <v>94.48818897637796</v>
      </c>
      <c r="P38" s="76">
        <v>0</v>
      </c>
      <c r="Q38" s="97">
        <f t="shared" si="16"/>
        <v>0</v>
      </c>
    </row>
    <row r="39" spans="1:17" s="6" customFormat="1" ht="13.5" customHeight="1">
      <c r="A39" s="70">
        <v>35</v>
      </c>
      <c r="B39" s="70" t="s">
        <v>38</v>
      </c>
      <c r="C39" s="76">
        <v>140</v>
      </c>
      <c r="D39" s="76">
        <v>93</v>
      </c>
      <c r="E39" s="97">
        <f t="shared" si="9"/>
        <v>66.42857142857143</v>
      </c>
      <c r="F39" s="76">
        <v>6</v>
      </c>
      <c r="G39" s="97">
        <f t="shared" si="10"/>
        <v>4.285714285714286</v>
      </c>
      <c r="H39" s="76">
        <v>75</v>
      </c>
      <c r="I39" s="97">
        <f t="shared" si="11"/>
        <v>53.57142857142857</v>
      </c>
      <c r="J39" s="76">
        <v>39</v>
      </c>
      <c r="K39" s="97">
        <f t="shared" si="12"/>
        <v>27.857142857142858</v>
      </c>
      <c r="L39" s="76">
        <f t="shared" si="8"/>
        <v>120</v>
      </c>
      <c r="M39" s="97">
        <f t="shared" si="13"/>
        <v>85.71428571428571</v>
      </c>
      <c r="N39" s="97">
        <f t="shared" si="14"/>
        <v>5</v>
      </c>
      <c r="O39" s="97">
        <f t="shared" si="15"/>
        <v>67.5</v>
      </c>
      <c r="P39" s="76">
        <v>3</v>
      </c>
      <c r="Q39" s="97">
        <f t="shared" si="16"/>
        <v>2.142857142857143</v>
      </c>
    </row>
    <row r="40" spans="1:17" s="14" customFormat="1" ht="13.5" customHeight="1">
      <c r="A40" s="70">
        <v>36</v>
      </c>
      <c r="B40" s="70" t="s">
        <v>39</v>
      </c>
      <c r="C40" s="76">
        <v>282</v>
      </c>
      <c r="D40" s="76">
        <v>173</v>
      </c>
      <c r="E40" s="97">
        <f t="shared" si="9"/>
        <v>61.347517730496456</v>
      </c>
      <c r="F40" s="76">
        <v>27</v>
      </c>
      <c r="G40" s="97">
        <f t="shared" si="10"/>
        <v>9.574468085106384</v>
      </c>
      <c r="H40" s="76">
        <v>162</v>
      </c>
      <c r="I40" s="97">
        <f t="shared" si="11"/>
        <v>57.446808510638306</v>
      </c>
      <c r="J40" s="76">
        <v>55</v>
      </c>
      <c r="K40" s="97">
        <f t="shared" si="12"/>
        <v>19.50354609929078</v>
      </c>
      <c r="L40" s="76">
        <f t="shared" si="8"/>
        <v>244</v>
      </c>
      <c r="M40" s="97">
        <f t="shared" si="13"/>
        <v>86.52482269503547</v>
      </c>
      <c r="N40" s="97">
        <f t="shared" si="14"/>
        <v>11.065573770491802</v>
      </c>
      <c r="O40" s="97">
        <f t="shared" si="15"/>
        <v>77.45901639344262</v>
      </c>
      <c r="P40" s="76">
        <v>4</v>
      </c>
      <c r="Q40" s="97">
        <f t="shared" si="16"/>
        <v>1.4184397163120568</v>
      </c>
    </row>
    <row r="41" spans="1:17" s="7" customFormat="1" ht="13.5" customHeight="1">
      <c r="A41" s="70">
        <v>37</v>
      </c>
      <c r="B41" s="70" t="s">
        <v>40</v>
      </c>
      <c r="C41" s="76">
        <v>450</v>
      </c>
      <c r="D41" s="76">
        <v>292</v>
      </c>
      <c r="E41" s="97">
        <f t="shared" si="9"/>
        <v>64.88888888888889</v>
      </c>
      <c r="F41" s="76">
        <v>61</v>
      </c>
      <c r="G41" s="97">
        <f t="shared" si="10"/>
        <v>13.555555555555557</v>
      </c>
      <c r="H41" s="76">
        <v>310</v>
      </c>
      <c r="I41" s="97">
        <f t="shared" si="11"/>
        <v>68.88888888888889</v>
      </c>
      <c r="J41" s="76">
        <v>19</v>
      </c>
      <c r="K41" s="97">
        <f t="shared" si="12"/>
        <v>4.222222222222222</v>
      </c>
      <c r="L41" s="76">
        <f t="shared" si="8"/>
        <v>390</v>
      </c>
      <c r="M41" s="97">
        <f t="shared" si="13"/>
        <v>86.66666666666667</v>
      </c>
      <c r="N41" s="97">
        <f t="shared" si="14"/>
        <v>15.64102564102564</v>
      </c>
      <c r="O41" s="97">
        <f t="shared" si="15"/>
        <v>95.12820512820512</v>
      </c>
      <c r="P41" s="76">
        <v>3</v>
      </c>
      <c r="Q41" s="97">
        <f t="shared" si="16"/>
        <v>0.6666666666666667</v>
      </c>
    </row>
    <row r="42" spans="1:17" s="6" customFormat="1" ht="13.5" customHeight="1">
      <c r="A42" s="70">
        <v>38</v>
      </c>
      <c r="B42" s="70" t="s">
        <v>41</v>
      </c>
      <c r="C42" s="76">
        <v>234</v>
      </c>
      <c r="D42" s="76">
        <v>186</v>
      </c>
      <c r="E42" s="97">
        <f t="shared" si="9"/>
        <v>79.48717948717949</v>
      </c>
      <c r="F42" s="76">
        <v>37</v>
      </c>
      <c r="G42" s="97">
        <f t="shared" si="10"/>
        <v>15.81196581196581</v>
      </c>
      <c r="H42" s="76">
        <v>166</v>
      </c>
      <c r="I42" s="97">
        <f t="shared" si="11"/>
        <v>70.94017094017094</v>
      </c>
      <c r="J42" s="76">
        <v>19</v>
      </c>
      <c r="K42" s="97">
        <f t="shared" si="12"/>
        <v>8.11965811965812</v>
      </c>
      <c r="L42" s="76">
        <f t="shared" si="8"/>
        <v>222</v>
      </c>
      <c r="M42" s="97">
        <f t="shared" si="13"/>
        <v>94.87179487179486</v>
      </c>
      <c r="N42" s="97">
        <f t="shared" si="14"/>
        <v>16.666666666666664</v>
      </c>
      <c r="O42" s="97">
        <f t="shared" si="15"/>
        <v>91.44144144144144</v>
      </c>
      <c r="P42" s="76">
        <v>1</v>
      </c>
      <c r="Q42" s="97">
        <f t="shared" si="16"/>
        <v>0.4273504273504274</v>
      </c>
    </row>
    <row r="43" spans="1:17" s="7" customFormat="1" ht="13.5" customHeight="1">
      <c r="A43" s="70">
        <v>39</v>
      </c>
      <c r="B43" s="70" t="s">
        <v>42</v>
      </c>
      <c r="C43" s="76">
        <v>339</v>
      </c>
      <c r="D43" s="76">
        <v>290</v>
      </c>
      <c r="E43" s="97">
        <f t="shared" si="9"/>
        <v>85.54572271386431</v>
      </c>
      <c r="F43" s="76">
        <v>57</v>
      </c>
      <c r="G43" s="97">
        <f t="shared" si="10"/>
        <v>16.8141592920354</v>
      </c>
      <c r="H43" s="76">
        <v>189</v>
      </c>
      <c r="I43" s="97">
        <f t="shared" si="11"/>
        <v>55.75221238938053</v>
      </c>
      <c r="J43" s="76">
        <v>51</v>
      </c>
      <c r="K43" s="97">
        <f t="shared" si="12"/>
        <v>15.04424778761062</v>
      </c>
      <c r="L43" s="76">
        <f t="shared" si="8"/>
        <v>297</v>
      </c>
      <c r="M43" s="97">
        <f t="shared" si="13"/>
        <v>87.61061946902655</v>
      </c>
      <c r="N43" s="97">
        <f t="shared" si="14"/>
        <v>19.19191919191919</v>
      </c>
      <c r="O43" s="97">
        <f t="shared" si="15"/>
        <v>82.82828282828282</v>
      </c>
      <c r="P43" s="76">
        <v>0</v>
      </c>
      <c r="Q43" s="97">
        <f t="shared" si="16"/>
        <v>0</v>
      </c>
    </row>
    <row r="44" spans="1:17" s="7" customFormat="1" ht="13.5" customHeight="1">
      <c r="A44" s="70">
        <v>40</v>
      </c>
      <c r="B44" s="70" t="s">
        <v>43</v>
      </c>
      <c r="C44" s="76">
        <v>1286</v>
      </c>
      <c r="D44" s="76">
        <v>1201</v>
      </c>
      <c r="E44" s="97">
        <f t="shared" si="9"/>
        <v>93.39035769828928</v>
      </c>
      <c r="F44" s="76">
        <v>241</v>
      </c>
      <c r="G44" s="97">
        <f t="shared" si="10"/>
        <v>18.740279937791602</v>
      </c>
      <c r="H44" s="76">
        <v>648</v>
      </c>
      <c r="I44" s="97">
        <f t="shared" si="11"/>
        <v>50.38880248833593</v>
      </c>
      <c r="J44" s="76">
        <v>179</v>
      </c>
      <c r="K44" s="97">
        <f t="shared" si="12"/>
        <v>13.919129082426126</v>
      </c>
      <c r="L44" s="76">
        <f t="shared" si="8"/>
        <v>1068</v>
      </c>
      <c r="M44" s="97">
        <f t="shared" si="13"/>
        <v>83.04821150855366</v>
      </c>
      <c r="N44" s="97">
        <f t="shared" si="14"/>
        <v>22.56554307116105</v>
      </c>
      <c r="O44" s="97">
        <f t="shared" si="15"/>
        <v>83.23970037453184</v>
      </c>
      <c r="P44" s="76">
        <v>14</v>
      </c>
      <c r="Q44" s="97">
        <f t="shared" si="16"/>
        <v>1.088646967340591</v>
      </c>
    </row>
    <row r="45" spans="1:17" s="7" customFormat="1" ht="13.5" customHeight="1">
      <c r="A45" s="70">
        <v>41</v>
      </c>
      <c r="B45" s="70" t="s">
        <v>146</v>
      </c>
      <c r="C45" s="76">
        <v>1416</v>
      </c>
      <c r="D45" s="76">
        <v>971</v>
      </c>
      <c r="E45" s="97">
        <f t="shared" si="9"/>
        <v>68.57344632768361</v>
      </c>
      <c r="F45" s="76">
        <v>190</v>
      </c>
      <c r="G45" s="97">
        <f t="shared" si="10"/>
        <v>13.418079096045199</v>
      </c>
      <c r="H45" s="76">
        <v>752</v>
      </c>
      <c r="I45" s="97">
        <f t="shared" si="11"/>
        <v>53.10734463276836</v>
      </c>
      <c r="J45" s="76">
        <v>227</v>
      </c>
      <c r="K45" s="97">
        <f t="shared" si="12"/>
        <v>16.031073446327685</v>
      </c>
      <c r="L45" s="76">
        <f t="shared" si="8"/>
        <v>1169</v>
      </c>
      <c r="M45" s="97">
        <f t="shared" si="13"/>
        <v>82.55649717514125</v>
      </c>
      <c r="N45" s="97">
        <f t="shared" si="14"/>
        <v>16.253207869974336</v>
      </c>
      <c r="O45" s="97">
        <f t="shared" si="15"/>
        <v>80.58169375534645</v>
      </c>
      <c r="P45" s="76">
        <v>4</v>
      </c>
      <c r="Q45" s="97">
        <f t="shared" si="16"/>
        <v>0.2824858757062147</v>
      </c>
    </row>
    <row r="46" spans="1:17" s="7" customFormat="1" ht="13.5" customHeight="1">
      <c r="A46" s="70">
        <v>42</v>
      </c>
      <c r="B46" s="70" t="s">
        <v>147</v>
      </c>
      <c r="C46" s="76">
        <v>1176</v>
      </c>
      <c r="D46" s="76">
        <v>781</v>
      </c>
      <c r="E46" s="97">
        <f t="shared" si="9"/>
        <v>66.41156462585033</v>
      </c>
      <c r="F46" s="76">
        <v>136</v>
      </c>
      <c r="G46" s="97">
        <f t="shared" si="10"/>
        <v>11.564625850340136</v>
      </c>
      <c r="H46" s="76">
        <v>498</v>
      </c>
      <c r="I46" s="97">
        <f t="shared" si="11"/>
        <v>42.3469387755102</v>
      </c>
      <c r="J46" s="76">
        <v>357</v>
      </c>
      <c r="K46" s="97">
        <f t="shared" si="12"/>
        <v>30.357142857142854</v>
      </c>
      <c r="L46" s="76">
        <f t="shared" si="8"/>
        <v>991</v>
      </c>
      <c r="M46" s="97">
        <f t="shared" si="13"/>
        <v>84.2687074829932</v>
      </c>
      <c r="N46" s="97">
        <f t="shared" si="14"/>
        <v>13.723511604439958</v>
      </c>
      <c r="O46" s="97">
        <f t="shared" si="15"/>
        <v>63.97578203834511</v>
      </c>
      <c r="P46" s="76">
        <v>21</v>
      </c>
      <c r="Q46" s="97">
        <f t="shared" si="16"/>
        <v>1.7857142857142856</v>
      </c>
    </row>
    <row r="47" spans="1:17" s="7" customFormat="1" ht="13.5" customHeight="1">
      <c r="A47" s="70">
        <v>43</v>
      </c>
      <c r="B47" s="70" t="s">
        <v>44</v>
      </c>
      <c r="C47" s="76">
        <v>1517</v>
      </c>
      <c r="D47" s="76">
        <v>1318</v>
      </c>
      <c r="E47" s="97">
        <f t="shared" si="9"/>
        <v>86.8820039551747</v>
      </c>
      <c r="F47" s="76">
        <v>327</v>
      </c>
      <c r="G47" s="97">
        <f t="shared" si="10"/>
        <v>21.555702043506923</v>
      </c>
      <c r="H47" s="76">
        <v>681</v>
      </c>
      <c r="I47" s="97">
        <f t="shared" si="11"/>
        <v>44.89123269611074</v>
      </c>
      <c r="J47" s="76">
        <v>312</v>
      </c>
      <c r="K47" s="97">
        <f t="shared" si="12"/>
        <v>20.566908371786422</v>
      </c>
      <c r="L47" s="76">
        <f t="shared" si="8"/>
        <v>1320</v>
      </c>
      <c r="M47" s="97">
        <f t="shared" si="13"/>
        <v>87.01384311140409</v>
      </c>
      <c r="N47" s="97">
        <f t="shared" si="14"/>
        <v>24.772727272727273</v>
      </c>
      <c r="O47" s="97">
        <f t="shared" si="15"/>
        <v>76.36363636363637</v>
      </c>
      <c r="P47" s="76">
        <v>8</v>
      </c>
      <c r="Q47" s="97">
        <f t="shared" si="16"/>
        <v>0.5273566249176005</v>
      </c>
    </row>
    <row r="48" spans="1:17" s="7" customFormat="1" ht="13.5" customHeight="1">
      <c r="A48" s="71"/>
      <c r="B48" s="70" t="s">
        <v>45</v>
      </c>
      <c r="C48" s="76">
        <v>1279</v>
      </c>
      <c r="D48" s="76">
        <v>537</v>
      </c>
      <c r="E48" s="97">
        <f t="shared" si="9"/>
        <v>41.98592650508209</v>
      </c>
      <c r="F48" s="76">
        <v>219</v>
      </c>
      <c r="G48" s="97">
        <f t="shared" si="10"/>
        <v>17.12275215011728</v>
      </c>
      <c r="H48" s="76">
        <v>614</v>
      </c>
      <c r="I48" s="97">
        <f t="shared" si="11"/>
        <v>48.00625488663018</v>
      </c>
      <c r="J48" s="76">
        <v>234</v>
      </c>
      <c r="K48" s="97">
        <f t="shared" si="12"/>
        <v>18.295543393276</v>
      </c>
      <c r="L48" s="76">
        <f t="shared" si="8"/>
        <v>1067</v>
      </c>
      <c r="M48" s="97">
        <f t="shared" si="13"/>
        <v>83.42455043002346</v>
      </c>
      <c r="N48" s="97">
        <f t="shared" si="14"/>
        <v>20.524835988753516</v>
      </c>
      <c r="O48" s="97">
        <f t="shared" si="15"/>
        <v>78.0693533270853</v>
      </c>
      <c r="P48" s="76">
        <v>7</v>
      </c>
      <c r="Q48" s="97">
        <f t="shared" si="16"/>
        <v>0.547302580140735</v>
      </c>
    </row>
    <row r="49" spans="1:17" s="7" customFormat="1" ht="13.5" customHeight="1">
      <c r="A49" s="70">
        <v>44</v>
      </c>
      <c r="B49" s="71" t="s">
        <v>148</v>
      </c>
      <c r="C49" s="76">
        <v>753</v>
      </c>
      <c r="D49" s="76">
        <v>547</v>
      </c>
      <c r="E49" s="97">
        <f t="shared" si="9"/>
        <v>72.64276228419655</v>
      </c>
      <c r="F49" s="76">
        <v>83</v>
      </c>
      <c r="G49" s="97">
        <f t="shared" si="10"/>
        <v>11.022576361221779</v>
      </c>
      <c r="H49" s="76">
        <v>428</v>
      </c>
      <c r="I49" s="97">
        <f t="shared" si="11"/>
        <v>56.83930942895087</v>
      </c>
      <c r="J49" s="76">
        <v>146</v>
      </c>
      <c r="K49" s="97">
        <f t="shared" si="12"/>
        <v>19.389110225763613</v>
      </c>
      <c r="L49" s="76">
        <f t="shared" si="8"/>
        <v>657</v>
      </c>
      <c r="M49" s="97">
        <f t="shared" si="13"/>
        <v>87.25099601593625</v>
      </c>
      <c r="N49" s="97">
        <f t="shared" si="14"/>
        <v>12.633181126331811</v>
      </c>
      <c r="O49" s="97">
        <f t="shared" si="15"/>
        <v>77.77777777777779</v>
      </c>
      <c r="P49" s="76">
        <v>7</v>
      </c>
      <c r="Q49" s="97">
        <f t="shared" si="16"/>
        <v>0.9296148738379815</v>
      </c>
    </row>
    <row r="50" spans="1:17" s="7" customFormat="1" ht="13.5" customHeight="1">
      <c r="A50" s="70">
        <v>45</v>
      </c>
      <c r="B50" s="71" t="s">
        <v>149</v>
      </c>
      <c r="C50" s="76">
        <v>392</v>
      </c>
      <c r="D50" s="76">
        <v>281</v>
      </c>
      <c r="E50" s="97">
        <f t="shared" si="9"/>
        <v>71.68367346938776</v>
      </c>
      <c r="F50" s="76">
        <v>43</v>
      </c>
      <c r="G50" s="97">
        <f t="shared" si="10"/>
        <v>10.96938775510204</v>
      </c>
      <c r="H50" s="76">
        <v>170</v>
      </c>
      <c r="I50" s="97">
        <f t="shared" si="11"/>
        <v>43.36734693877551</v>
      </c>
      <c r="J50" s="76">
        <v>139</v>
      </c>
      <c r="K50" s="97">
        <f t="shared" si="12"/>
        <v>35.45918367346938</v>
      </c>
      <c r="L50" s="76">
        <f t="shared" si="8"/>
        <v>352</v>
      </c>
      <c r="M50" s="97">
        <f t="shared" si="13"/>
        <v>89.79591836734694</v>
      </c>
      <c r="N50" s="97">
        <f t="shared" si="14"/>
        <v>12.215909090909092</v>
      </c>
      <c r="O50" s="97">
        <f t="shared" si="15"/>
        <v>60.51136363636363</v>
      </c>
      <c r="P50" s="76">
        <v>29</v>
      </c>
      <c r="Q50" s="97">
        <f t="shared" si="16"/>
        <v>7.3979591836734695</v>
      </c>
    </row>
    <row r="51" spans="1:17" s="7" customFormat="1" ht="13.5" customHeight="1">
      <c r="A51" s="70">
        <v>46</v>
      </c>
      <c r="B51" s="70" t="s">
        <v>150</v>
      </c>
      <c r="C51" s="76">
        <v>266</v>
      </c>
      <c r="D51" s="76">
        <v>198</v>
      </c>
      <c r="E51" s="97">
        <f t="shared" si="9"/>
        <v>74.43609022556392</v>
      </c>
      <c r="F51" s="76">
        <v>26</v>
      </c>
      <c r="G51" s="97">
        <f t="shared" si="10"/>
        <v>9.774436090225564</v>
      </c>
      <c r="H51" s="76">
        <v>141</v>
      </c>
      <c r="I51" s="97">
        <f t="shared" si="11"/>
        <v>53.00751879699248</v>
      </c>
      <c r="J51" s="76">
        <v>35</v>
      </c>
      <c r="K51" s="97">
        <f t="shared" si="12"/>
        <v>13.157894736842104</v>
      </c>
      <c r="L51" s="76">
        <f t="shared" si="8"/>
        <v>202</v>
      </c>
      <c r="M51" s="97">
        <f t="shared" si="13"/>
        <v>75.93984962406014</v>
      </c>
      <c r="N51" s="97">
        <f t="shared" si="14"/>
        <v>12.871287128712872</v>
      </c>
      <c r="O51" s="97">
        <f t="shared" si="15"/>
        <v>82.67326732673267</v>
      </c>
      <c r="P51" s="76">
        <v>2</v>
      </c>
      <c r="Q51" s="97">
        <f t="shared" si="16"/>
        <v>0.7518796992481203</v>
      </c>
    </row>
    <row r="52" spans="1:17" s="7" customFormat="1" ht="13.5" customHeight="1">
      <c r="A52" s="70">
        <v>47</v>
      </c>
      <c r="B52" s="70" t="s">
        <v>46</v>
      </c>
      <c r="C52" s="76">
        <v>1482</v>
      </c>
      <c r="D52" s="76">
        <v>1260</v>
      </c>
      <c r="E52" s="97">
        <f t="shared" si="9"/>
        <v>85.02024291497976</v>
      </c>
      <c r="F52" s="76">
        <v>282</v>
      </c>
      <c r="G52" s="97">
        <f t="shared" si="10"/>
        <v>19.02834008097166</v>
      </c>
      <c r="H52" s="76">
        <v>773</v>
      </c>
      <c r="I52" s="97">
        <f t="shared" si="11"/>
        <v>52.15924426450742</v>
      </c>
      <c r="J52" s="76">
        <v>153</v>
      </c>
      <c r="K52" s="97">
        <f t="shared" si="12"/>
        <v>10.323886639676113</v>
      </c>
      <c r="L52" s="76">
        <f t="shared" si="8"/>
        <v>1208</v>
      </c>
      <c r="M52" s="97">
        <f t="shared" si="13"/>
        <v>81.5114709851552</v>
      </c>
      <c r="N52" s="97">
        <f t="shared" si="14"/>
        <v>23.344370860927153</v>
      </c>
      <c r="O52" s="97">
        <f t="shared" si="15"/>
        <v>87.33443708609272</v>
      </c>
      <c r="P52" s="76">
        <v>74</v>
      </c>
      <c r="Q52" s="97">
        <f t="shared" si="16"/>
        <v>4.993252361673414</v>
      </c>
    </row>
    <row r="53" spans="1:17" s="7" customFormat="1" ht="13.5" customHeight="1">
      <c r="A53" s="70">
        <v>48</v>
      </c>
      <c r="B53" s="70" t="s">
        <v>107</v>
      </c>
      <c r="C53" s="76">
        <v>621</v>
      </c>
      <c r="D53" s="76">
        <v>419</v>
      </c>
      <c r="E53" s="97">
        <f t="shared" si="9"/>
        <v>67.4718196457327</v>
      </c>
      <c r="F53" s="76">
        <v>48</v>
      </c>
      <c r="G53" s="97">
        <f t="shared" si="10"/>
        <v>7.729468599033816</v>
      </c>
      <c r="H53" s="76">
        <v>293</v>
      </c>
      <c r="I53" s="97">
        <f t="shared" si="11"/>
        <v>47.18196457326892</v>
      </c>
      <c r="J53" s="76">
        <v>212</v>
      </c>
      <c r="K53" s="97">
        <f t="shared" si="12"/>
        <v>34.13848631239936</v>
      </c>
      <c r="L53" s="76">
        <f t="shared" si="8"/>
        <v>553</v>
      </c>
      <c r="M53" s="97">
        <f t="shared" si="13"/>
        <v>89.04991948470209</v>
      </c>
      <c r="N53" s="97">
        <f t="shared" si="14"/>
        <v>8.679927667269439</v>
      </c>
      <c r="O53" s="97">
        <f t="shared" si="15"/>
        <v>61.66365280289331</v>
      </c>
      <c r="P53" s="76">
        <v>13</v>
      </c>
      <c r="Q53" s="97">
        <f t="shared" si="16"/>
        <v>2.0933977455716586</v>
      </c>
    </row>
    <row r="54" spans="1:17" s="7" customFormat="1" ht="13.5" customHeight="1">
      <c r="A54" s="70">
        <v>49</v>
      </c>
      <c r="B54" s="71" t="s">
        <v>105</v>
      </c>
      <c r="C54" s="76">
        <v>231</v>
      </c>
      <c r="D54" s="76">
        <v>173</v>
      </c>
      <c r="E54" s="97">
        <f t="shared" si="9"/>
        <v>74.89177489177489</v>
      </c>
      <c r="F54" s="76">
        <v>22</v>
      </c>
      <c r="G54" s="97">
        <f t="shared" si="10"/>
        <v>9.523809523809524</v>
      </c>
      <c r="H54" s="76">
        <v>152</v>
      </c>
      <c r="I54" s="97">
        <f t="shared" si="11"/>
        <v>65.80086580086581</v>
      </c>
      <c r="J54" s="76">
        <v>30</v>
      </c>
      <c r="K54" s="97">
        <f t="shared" si="12"/>
        <v>12.987012987012985</v>
      </c>
      <c r="L54" s="76">
        <f t="shared" si="8"/>
        <v>204</v>
      </c>
      <c r="M54" s="97">
        <f t="shared" si="13"/>
        <v>88.31168831168831</v>
      </c>
      <c r="N54" s="97">
        <f t="shared" si="14"/>
        <v>10.784313725490197</v>
      </c>
      <c r="O54" s="97">
        <f t="shared" si="15"/>
        <v>85.29411764705883</v>
      </c>
      <c r="P54" s="76">
        <v>3</v>
      </c>
      <c r="Q54" s="97">
        <f t="shared" si="16"/>
        <v>1.2987012987012987</v>
      </c>
    </row>
    <row r="55" spans="1:17" s="15" customFormat="1" ht="13.5" customHeight="1">
      <c r="A55" s="70">
        <v>50</v>
      </c>
      <c r="B55" s="71" t="s">
        <v>106</v>
      </c>
      <c r="C55" s="76">
        <v>281</v>
      </c>
      <c r="D55" s="76">
        <v>194</v>
      </c>
      <c r="E55" s="97">
        <f t="shared" si="9"/>
        <v>69.03914590747331</v>
      </c>
      <c r="F55" s="76">
        <v>52</v>
      </c>
      <c r="G55" s="97">
        <f t="shared" si="10"/>
        <v>18.505338078291814</v>
      </c>
      <c r="H55" s="76">
        <v>171</v>
      </c>
      <c r="I55" s="97">
        <f t="shared" si="11"/>
        <v>60.854092526690394</v>
      </c>
      <c r="J55" s="76">
        <v>24</v>
      </c>
      <c r="K55" s="97">
        <f t="shared" si="12"/>
        <v>8.540925266903916</v>
      </c>
      <c r="L55" s="76">
        <f t="shared" si="8"/>
        <v>247</v>
      </c>
      <c r="M55" s="97">
        <f t="shared" si="13"/>
        <v>87.90035587188612</v>
      </c>
      <c r="N55" s="97">
        <f t="shared" si="14"/>
        <v>21.052631578947366</v>
      </c>
      <c r="O55" s="97">
        <f t="shared" si="15"/>
        <v>90.2834008097166</v>
      </c>
      <c r="P55" s="76">
        <v>3</v>
      </c>
      <c r="Q55" s="97">
        <f t="shared" si="16"/>
        <v>1.0676156583629894</v>
      </c>
    </row>
    <row r="56" spans="1:17" s="7" customFormat="1" ht="13.5" customHeight="1">
      <c r="A56" s="70">
        <v>51</v>
      </c>
      <c r="B56" s="70" t="s">
        <v>151</v>
      </c>
      <c r="C56" s="76">
        <v>537</v>
      </c>
      <c r="D56" s="76">
        <v>310</v>
      </c>
      <c r="E56" s="97">
        <f t="shared" si="9"/>
        <v>57.72811918063314</v>
      </c>
      <c r="F56" s="76">
        <v>83</v>
      </c>
      <c r="G56" s="97">
        <f t="shared" si="10"/>
        <v>15.456238361266294</v>
      </c>
      <c r="H56" s="76">
        <v>270</v>
      </c>
      <c r="I56" s="97">
        <f t="shared" si="11"/>
        <v>50.27932960893855</v>
      </c>
      <c r="J56" s="76">
        <v>116</v>
      </c>
      <c r="K56" s="97">
        <f t="shared" si="12"/>
        <v>21.601489757914337</v>
      </c>
      <c r="L56" s="76">
        <f t="shared" si="8"/>
        <v>469</v>
      </c>
      <c r="M56" s="97">
        <f t="shared" si="13"/>
        <v>87.33705772811918</v>
      </c>
      <c r="N56" s="97">
        <f t="shared" si="14"/>
        <v>17.69722814498934</v>
      </c>
      <c r="O56" s="97">
        <f t="shared" si="15"/>
        <v>75.26652452025586</v>
      </c>
      <c r="P56" s="76">
        <v>34</v>
      </c>
      <c r="Q56" s="97">
        <f t="shared" si="16"/>
        <v>6.33147113594041</v>
      </c>
    </row>
    <row r="57" spans="1:17" s="7" customFormat="1" ht="13.5" customHeight="1">
      <c r="A57" s="70">
        <v>52</v>
      </c>
      <c r="B57" s="70" t="s">
        <v>47</v>
      </c>
      <c r="C57" s="76">
        <v>263</v>
      </c>
      <c r="D57" s="76">
        <v>216</v>
      </c>
      <c r="E57" s="97">
        <f t="shared" si="9"/>
        <v>82.12927756653993</v>
      </c>
      <c r="F57" s="76">
        <v>57</v>
      </c>
      <c r="G57" s="97">
        <f t="shared" si="10"/>
        <v>21.673003802281368</v>
      </c>
      <c r="H57" s="76">
        <v>134</v>
      </c>
      <c r="I57" s="97">
        <f t="shared" si="11"/>
        <v>50.950570342205324</v>
      </c>
      <c r="J57" s="76">
        <v>19</v>
      </c>
      <c r="K57" s="97">
        <f t="shared" si="12"/>
        <v>7.224334600760455</v>
      </c>
      <c r="L57" s="76">
        <f t="shared" si="8"/>
        <v>210</v>
      </c>
      <c r="M57" s="97">
        <f t="shared" si="13"/>
        <v>79.84790874524715</v>
      </c>
      <c r="N57" s="97">
        <f t="shared" si="14"/>
        <v>27.142857142857142</v>
      </c>
      <c r="O57" s="97">
        <f t="shared" si="15"/>
        <v>90.95238095238095</v>
      </c>
      <c r="P57" s="76">
        <v>4</v>
      </c>
      <c r="Q57" s="97">
        <f t="shared" si="16"/>
        <v>1.520912547528517</v>
      </c>
    </row>
    <row r="58" spans="1:17" s="7" customFormat="1" ht="13.5" customHeight="1">
      <c r="A58" s="70">
        <v>53</v>
      </c>
      <c r="B58" s="70" t="s">
        <v>48</v>
      </c>
      <c r="C58" s="76">
        <v>1664</v>
      </c>
      <c r="D58" s="76">
        <v>1467</v>
      </c>
      <c r="E58" s="97">
        <f t="shared" si="9"/>
        <v>88.1610576923077</v>
      </c>
      <c r="F58" s="76">
        <v>282</v>
      </c>
      <c r="G58" s="97">
        <f t="shared" si="10"/>
        <v>16.947115384615387</v>
      </c>
      <c r="H58" s="76">
        <v>878</v>
      </c>
      <c r="I58" s="97">
        <f t="shared" si="11"/>
        <v>52.76442307692307</v>
      </c>
      <c r="J58" s="76">
        <v>197</v>
      </c>
      <c r="K58" s="97">
        <f t="shared" si="12"/>
        <v>11.838942307692307</v>
      </c>
      <c r="L58" s="76">
        <f t="shared" si="8"/>
        <v>1357</v>
      </c>
      <c r="M58" s="97">
        <f t="shared" si="13"/>
        <v>81.55048076923077</v>
      </c>
      <c r="N58" s="97">
        <f t="shared" si="14"/>
        <v>20.78113485630066</v>
      </c>
      <c r="O58" s="97">
        <f t="shared" si="15"/>
        <v>85.48268238761975</v>
      </c>
      <c r="P58" s="76">
        <v>31</v>
      </c>
      <c r="Q58" s="97">
        <f t="shared" si="16"/>
        <v>1.8629807692307692</v>
      </c>
    </row>
    <row r="59" spans="1:17" s="7" customFormat="1" ht="13.5" customHeight="1">
      <c r="A59" s="70"/>
      <c r="B59" s="79" t="s">
        <v>49</v>
      </c>
      <c r="C59" s="76">
        <v>1625</v>
      </c>
      <c r="D59" s="76">
        <v>827</v>
      </c>
      <c r="E59" s="97">
        <f t="shared" si="9"/>
        <v>50.89230769230769</v>
      </c>
      <c r="F59" s="76">
        <v>197</v>
      </c>
      <c r="G59" s="97">
        <f t="shared" si="10"/>
        <v>12.123076923076923</v>
      </c>
      <c r="H59" s="76">
        <v>791</v>
      </c>
      <c r="I59" s="97">
        <f t="shared" si="11"/>
        <v>48.67692307692308</v>
      </c>
      <c r="J59" s="76">
        <v>424</v>
      </c>
      <c r="K59" s="97">
        <f t="shared" si="12"/>
        <v>26.092307692307692</v>
      </c>
      <c r="L59" s="76">
        <f t="shared" si="8"/>
        <v>1412</v>
      </c>
      <c r="M59" s="97">
        <f t="shared" si="13"/>
        <v>86.8923076923077</v>
      </c>
      <c r="N59" s="97">
        <f t="shared" si="14"/>
        <v>13.95184135977337</v>
      </c>
      <c r="O59" s="97">
        <f t="shared" si="15"/>
        <v>69.97167138810198</v>
      </c>
      <c r="P59" s="76">
        <v>29</v>
      </c>
      <c r="Q59" s="97">
        <f t="shared" si="16"/>
        <v>1.7846153846153845</v>
      </c>
    </row>
    <row r="60" spans="1:17" s="7" customFormat="1" ht="13.5" customHeight="1">
      <c r="A60" s="70">
        <v>54</v>
      </c>
      <c r="B60" s="70" t="s">
        <v>50</v>
      </c>
      <c r="C60" s="78">
        <v>1529</v>
      </c>
      <c r="D60" s="78">
        <v>1071</v>
      </c>
      <c r="E60" s="97">
        <f t="shared" si="9"/>
        <v>70.04578155657293</v>
      </c>
      <c r="F60" s="78">
        <v>230</v>
      </c>
      <c r="G60" s="97">
        <f t="shared" si="10"/>
        <v>15.042511445389142</v>
      </c>
      <c r="H60" s="76">
        <v>657</v>
      </c>
      <c r="I60" s="97">
        <f t="shared" si="11"/>
        <v>42.96926095487247</v>
      </c>
      <c r="J60" s="76">
        <v>311</v>
      </c>
      <c r="K60" s="97">
        <f t="shared" si="12"/>
        <v>20.34009156311315</v>
      </c>
      <c r="L60" s="76">
        <f t="shared" si="8"/>
        <v>1198</v>
      </c>
      <c r="M60" s="97">
        <f t="shared" si="13"/>
        <v>78.35186396337475</v>
      </c>
      <c r="N60" s="97">
        <f t="shared" si="14"/>
        <v>19.198664440734557</v>
      </c>
      <c r="O60" s="97">
        <f t="shared" si="15"/>
        <v>74.04006677796328</v>
      </c>
      <c r="P60" s="76">
        <v>22</v>
      </c>
      <c r="Q60" s="97">
        <f t="shared" si="16"/>
        <v>1.4388489208633095</v>
      </c>
    </row>
    <row r="61" spans="1:17" s="7" customFormat="1" ht="13.5" customHeight="1">
      <c r="A61" s="70">
        <v>55</v>
      </c>
      <c r="B61" s="70" t="s">
        <v>51</v>
      </c>
      <c r="C61" s="78">
        <v>1640</v>
      </c>
      <c r="D61" s="78">
        <v>1196</v>
      </c>
      <c r="E61" s="97">
        <f t="shared" si="9"/>
        <v>72.92682926829268</v>
      </c>
      <c r="F61" s="78">
        <v>232</v>
      </c>
      <c r="G61" s="97">
        <f t="shared" si="10"/>
        <v>14.146341463414632</v>
      </c>
      <c r="H61" s="76">
        <v>601</v>
      </c>
      <c r="I61" s="97">
        <f t="shared" si="11"/>
        <v>36.646341463414636</v>
      </c>
      <c r="J61" s="76">
        <v>411</v>
      </c>
      <c r="K61" s="97">
        <f t="shared" si="12"/>
        <v>25.0609756097561</v>
      </c>
      <c r="L61" s="76">
        <f t="shared" si="8"/>
        <v>1244</v>
      </c>
      <c r="M61" s="97">
        <f t="shared" si="13"/>
        <v>75.85365853658537</v>
      </c>
      <c r="N61" s="97">
        <f t="shared" si="14"/>
        <v>18.64951768488746</v>
      </c>
      <c r="O61" s="97">
        <f t="shared" si="15"/>
        <v>66.96141479099678</v>
      </c>
      <c r="P61" s="76">
        <v>22</v>
      </c>
      <c r="Q61" s="97">
        <f t="shared" si="16"/>
        <v>1.3414634146341464</v>
      </c>
    </row>
    <row r="62" spans="1:17" s="7" customFormat="1" ht="13.5" customHeight="1">
      <c r="A62" s="70">
        <v>56</v>
      </c>
      <c r="B62" s="70" t="s">
        <v>52</v>
      </c>
      <c r="C62" s="76">
        <v>1589</v>
      </c>
      <c r="D62" s="76">
        <v>1135</v>
      </c>
      <c r="E62" s="97">
        <f t="shared" si="9"/>
        <v>71.42857142857143</v>
      </c>
      <c r="F62" s="76">
        <v>351</v>
      </c>
      <c r="G62" s="97">
        <f t="shared" si="10"/>
        <v>22.08936438011328</v>
      </c>
      <c r="H62" s="76">
        <v>658</v>
      </c>
      <c r="I62" s="97">
        <f t="shared" si="11"/>
        <v>41.409691629955944</v>
      </c>
      <c r="J62" s="76">
        <v>248</v>
      </c>
      <c r="K62" s="97">
        <f t="shared" si="12"/>
        <v>15.607300188797987</v>
      </c>
      <c r="L62" s="76">
        <f t="shared" si="8"/>
        <v>1257</v>
      </c>
      <c r="M62" s="97">
        <f t="shared" si="13"/>
        <v>79.10635619886722</v>
      </c>
      <c r="N62" s="97">
        <f t="shared" si="14"/>
        <v>27.923627684964202</v>
      </c>
      <c r="O62" s="97">
        <f t="shared" si="15"/>
        <v>80.27048528241846</v>
      </c>
      <c r="P62" s="76">
        <v>25</v>
      </c>
      <c r="Q62" s="97">
        <f t="shared" si="16"/>
        <v>1.5733165512901195</v>
      </c>
    </row>
    <row r="63" spans="1:17" s="15" customFormat="1" ht="13.5" customHeight="1">
      <c r="A63" s="70">
        <v>57</v>
      </c>
      <c r="B63" s="70" t="s">
        <v>53</v>
      </c>
      <c r="C63" s="76">
        <v>1520</v>
      </c>
      <c r="D63" s="76">
        <v>1174</v>
      </c>
      <c r="E63" s="97">
        <f t="shared" si="9"/>
        <v>77.23684210526316</v>
      </c>
      <c r="F63" s="76">
        <v>331</v>
      </c>
      <c r="G63" s="97">
        <f t="shared" si="10"/>
        <v>21.776315789473685</v>
      </c>
      <c r="H63" s="76">
        <v>648</v>
      </c>
      <c r="I63" s="97">
        <f t="shared" si="11"/>
        <v>42.63157894736842</v>
      </c>
      <c r="J63" s="76">
        <v>230</v>
      </c>
      <c r="K63" s="97">
        <f t="shared" si="12"/>
        <v>15.131578947368421</v>
      </c>
      <c r="L63" s="76">
        <f t="shared" si="8"/>
        <v>1209</v>
      </c>
      <c r="M63" s="97">
        <f t="shared" si="13"/>
        <v>79.53947368421052</v>
      </c>
      <c r="N63" s="97">
        <f t="shared" si="14"/>
        <v>27.377998345740277</v>
      </c>
      <c r="O63" s="97">
        <f t="shared" si="15"/>
        <v>80.97601323407775</v>
      </c>
      <c r="P63" s="76">
        <v>38</v>
      </c>
      <c r="Q63" s="97">
        <f t="shared" si="16"/>
        <v>2.5</v>
      </c>
    </row>
    <row r="64" spans="1:17" s="7" customFormat="1" ht="13.5" customHeight="1">
      <c r="A64" s="70">
        <v>58</v>
      </c>
      <c r="B64" s="70" t="s">
        <v>54</v>
      </c>
      <c r="C64" s="76">
        <v>1097</v>
      </c>
      <c r="D64" s="76">
        <v>896</v>
      </c>
      <c r="E64" s="97">
        <f t="shared" si="9"/>
        <v>81.67730173199635</v>
      </c>
      <c r="F64" s="76">
        <v>215</v>
      </c>
      <c r="G64" s="97">
        <f t="shared" si="10"/>
        <v>19.598906107566087</v>
      </c>
      <c r="H64" s="76">
        <v>603</v>
      </c>
      <c r="I64" s="97">
        <f t="shared" si="11"/>
        <v>54.96809480401094</v>
      </c>
      <c r="J64" s="76">
        <v>54</v>
      </c>
      <c r="K64" s="97">
        <f t="shared" si="12"/>
        <v>4.922515952597994</v>
      </c>
      <c r="L64" s="76">
        <f t="shared" si="8"/>
        <v>872</v>
      </c>
      <c r="M64" s="97">
        <f t="shared" si="13"/>
        <v>79.48951686417503</v>
      </c>
      <c r="N64" s="97">
        <f t="shared" si="14"/>
        <v>24.655963302752294</v>
      </c>
      <c r="O64" s="97">
        <f t="shared" si="15"/>
        <v>93.80733944954129</v>
      </c>
      <c r="P64" s="76">
        <v>4</v>
      </c>
      <c r="Q64" s="97">
        <f t="shared" si="16"/>
        <v>0.3646308113035551</v>
      </c>
    </row>
    <row r="65" spans="1:17" s="7" customFormat="1" ht="13.5" customHeight="1">
      <c r="A65" s="70">
        <v>59</v>
      </c>
      <c r="B65" s="70" t="s">
        <v>55</v>
      </c>
      <c r="C65" s="76">
        <v>1418</v>
      </c>
      <c r="D65" s="76">
        <v>1365</v>
      </c>
      <c r="E65" s="97">
        <f t="shared" si="9"/>
        <v>96.262341325811</v>
      </c>
      <c r="F65" s="76">
        <v>492</v>
      </c>
      <c r="G65" s="97">
        <f t="shared" si="10"/>
        <v>34.696755994358256</v>
      </c>
      <c r="H65" s="76">
        <v>761</v>
      </c>
      <c r="I65" s="97">
        <f t="shared" si="11"/>
        <v>53.667136812411854</v>
      </c>
      <c r="J65" s="76">
        <v>68</v>
      </c>
      <c r="K65" s="97">
        <f t="shared" si="12"/>
        <v>4.795486600846263</v>
      </c>
      <c r="L65" s="76">
        <f t="shared" si="8"/>
        <v>1321</v>
      </c>
      <c r="M65" s="97">
        <f t="shared" si="13"/>
        <v>93.15937940761636</v>
      </c>
      <c r="N65" s="97">
        <f t="shared" si="14"/>
        <v>37.244511733535205</v>
      </c>
      <c r="O65" s="97">
        <f t="shared" si="15"/>
        <v>94.85238455715367</v>
      </c>
      <c r="P65" s="76">
        <v>8</v>
      </c>
      <c r="Q65" s="97">
        <f t="shared" si="16"/>
        <v>0.5641748942172073</v>
      </c>
    </row>
    <row r="66" spans="1:17" s="7" customFormat="1" ht="13.5" customHeight="1">
      <c r="A66" s="70">
        <v>60</v>
      </c>
      <c r="B66" s="70" t="s">
        <v>56</v>
      </c>
      <c r="C66" s="76">
        <v>1935</v>
      </c>
      <c r="D66" s="76">
        <v>1333</v>
      </c>
      <c r="E66" s="97">
        <f t="shared" si="9"/>
        <v>68.88888888888889</v>
      </c>
      <c r="F66" s="76">
        <v>400</v>
      </c>
      <c r="G66" s="97">
        <f t="shared" si="10"/>
        <v>20.671834625322997</v>
      </c>
      <c r="H66" s="76">
        <v>903</v>
      </c>
      <c r="I66" s="97">
        <f t="shared" si="11"/>
        <v>46.666666666666664</v>
      </c>
      <c r="J66" s="76">
        <v>231</v>
      </c>
      <c r="K66" s="97">
        <f t="shared" si="12"/>
        <v>11.937984496124031</v>
      </c>
      <c r="L66" s="76">
        <f t="shared" si="8"/>
        <v>1534</v>
      </c>
      <c r="M66" s="97">
        <f t="shared" si="13"/>
        <v>79.27648578811369</v>
      </c>
      <c r="N66" s="97">
        <f t="shared" si="14"/>
        <v>26.07561929595828</v>
      </c>
      <c r="O66" s="97">
        <f t="shared" si="15"/>
        <v>84.94132985658409</v>
      </c>
      <c r="P66" s="76">
        <v>36</v>
      </c>
      <c r="Q66" s="97">
        <f t="shared" si="16"/>
        <v>1.8604651162790697</v>
      </c>
    </row>
    <row r="67" spans="1:17" s="26" customFormat="1" ht="13.5" customHeight="1">
      <c r="A67" s="131" t="s">
        <v>57</v>
      </c>
      <c r="B67" s="132"/>
      <c r="C67" s="80">
        <f>SUM(C5:C66)</f>
        <v>41435</v>
      </c>
      <c r="D67" s="80">
        <f>SUM(D5:D66)</f>
        <v>30469</v>
      </c>
      <c r="E67" s="81">
        <f t="shared" si="9"/>
        <v>73.53445155062145</v>
      </c>
      <c r="F67" s="80">
        <f>SUM(F5:F66)</f>
        <v>6595</v>
      </c>
      <c r="G67" s="81">
        <f t="shared" si="10"/>
        <v>15.916495716181972</v>
      </c>
      <c r="H67" s="80">
        <f>SUM(H5:H66)</f>
        <v>21434</v>
      </c>
      <c r="I67" s="81">
        <f t="shared" si="11"/>
        <v>51.729214432243275</v>
      </c>
      <c r="J67" s="80">
        <f>SUM(J5:J66)</f>
        <v>6921</v>
      </c>
      <c r="K67" s="81">
        <f t="shared" si="12"/>
        <v>16.703270182213103</v>
      </c>
      <c r="L67" s="80">
        <f t="shared" si="8"/>
        <v>34950</v>
      </c>
      <c r="M67" s="81">
        <f t="shared" si="13"/>
        <v>84.34898033063834</v>
      </c>
      <c r="N67" s="81">
        <f t="shared" si="14"/>
        <v>18.869814020028613</v>
      </c>
      <c r="O67" s="81">
        <f t="shared" si="15"/>
        <v>80.19742489270386</v>
      </c>
      <c r="P67" s="80">
        <f>SUM(P5:P66)</f>
        <v>659</v>
      </c>
      <c r="Q67" s="81">
        <f t="shared" si="16"/>
        <v>1.5904428623144684</v>
      </c>
    </row>
    <row r="68" spans="1:17" s="32" customFormat="1" ht="13.5" customHeight="1">
      <c r="A68" s="82"/>
      <c r="B68" s="82"/>
      <c r="C68" s="82"/>
      <c r="D68" s="82"/>
      <c r="E68" s="83"/>
      <c r="F68" s="82"/>
      <c r="G68" s="83"/>
      <c r="H68" s="82"/>
      <c r="I68" s="83"/>
      <c r="J68" s="84"/>
      <c r="K68" s="83"/>
      <c r="L68" s="84"/>
      <c r="M68" s="83"/>
      <c r="N68" s="83"/>
      <c r="O68" s="83"/>
      <c r="P68" s="84"/>
      <c r="Q68" s="84"/>
    </row>
    <row r="69" spans="1:17" s="32" customFormat="1" ht="13.5" customHeight="1">
      <c r="A69" s="85"/>
      <c r="B69" s="80" t="s">
        <v>58</v>
      </c>
      <c r="C69" s="80">
        <v>4096</v>
      </c>
      <c r="D69" s="80">
        <v>3413</v>
      </c>
      <c r="E69" s="81">
        <f>D69/C69*100</f>
        <v>83.3251953125</v>
      </c>
      <c r="F69" s="80">
        <v>977</v>
      </c>
      <c r="G69" s="81">
        <f>F69/C69*100</f>
        <v>23.8525390625</v>
      </c>
      <c r="H69" s="80">
        <v>1187</v>
      </c>
      <c r="I69" s="81">
        <f>H69/C69*100</f>
        <v>28.9794921875</v>
      </c>
      <c r="J69" s="80">
        <v>908</v>
      </c>
      <c r="K69" s="81">
        <f>J69/C69*100</f>
        <v>22.16796875</v>
      </c>
      <c r="L69" s="80">
        <v>3072</v>
      </c>
      <c r="M69" s="81">
        <f>L69/C69*100</f>
        <v>75</v>
      </c>
      <c r="N69" s="81">
        <f>F69/L69*100</f>
        <v>31.803385416666668</v>
      </c>
      <c r="O69" s="81">
        <f>(F69+H69)/L69*100</f>
        <v>70.44270833333334</v>
      </c>
      <c r="P69" s="86">
        <v>119</v>
      </c>
      <c r="Q69" s="81">
        <f>P69/C69*100</f>
        <v>2.9052734375</v>
      </c>
    </row>
    <row r="70" spans="1:17" s="60" customFormat="1" ht="13.5" customHeight="1">
      <c r="A70" s="87"/>
      <c r="B70" s="80" t="s">
        <v>104</v>
      </c>
      <c r="C70" s="80">
        <f>C67+C69</f>
        <v>45531</v>
      </c>
      <c r="D70" s="80">
        <f>D67+D69</f>
        <v>33882</v>
      </c>
      <c r="E70" s="81">
        <f>D70/C70*100</f>
        <v>74.41523357712327</v>
      </c>
      <c r="F70" s="80">
        <f>F67+F69</f>
        <v>7572</v>
      </c>
      <c r="G70" s="81">
        <f>F70/C70*100</f>
        <v>16.630427620741912</v>
      </c>
      <c r="H70" s="80">
        <f>H67+H69</f>
        <v>22621</v>
      </c>
      <c r="I70" s="81">
        <f>H70/C70*100</f>
        <v>49.682633809931694</v>
      </c>
      <c r="J70" s="80">
        <f>J67+J69</f>
        <v>7829</v>
      </c>
      <c r="K70" s="81">
        <f>J70/C70*100</f>
        <v>17.194878214842635</v>
      </c>
      <c r="L70" s="80">
        <f>L67+L69</f>
        <v>38022</v>
      </c>
      <c r="M70" s="81">
        <f>L70/C70*100</f>
        <v>83.50793964551625</v>
      </c>
      <c r="N70" s="81">
        <f>F70/L70*100</f>
        <v>19.914786176424176</v>
      </c>
      <c r="O70" s="81">
        <f>(F70+H70)/L70*100</f>
        <v>79.40928935879228</v>
      </c>
      <c r="P70" s="80">
        <f>P67+P69</f>
        <v>778</v>
      </c>
      <c r="Q70" s="81">
        <f>P70/C70*100</f>
        <v>1.7087259229975182</v>
      </c>
    </row>
  </sheetData>
  <sheetProtection sheet="1" objects="1" scenarios="1" autoFilter="0"/>
  <autoFilter ref="A4:Q67"/>
  <mergeCells count="13">
    <mergeCell ref="A67:B67"/>
    <mergeCell ref="A2:A3"/>
    <mergeCell ref="B2:B3"/>
    <mergeCell ref="D2:E2"/>
    <mergeCell ref="C2:C3"/>
    <mergeCell ref="A1:Q1"/>
    <mergeCell ref="P2:Q2"/>
    <mergeCell ref="F2:G2"/>
    <mergeCell ref="H2:I2"/>
    <mergeCell ref="J2:K2"/>
    <mergeCell ref="L2:M2"/>
    <mergeCell ref="N2:N3"/>
    <mergeCell ref="O2:O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pane ySplit="3" topLeftCell="A42" activePane="bottomLeft" state="frozen"/>
      <selection pane="topLeft" activeCell="A1" sqref="A1"/>
      <selection pane="bottomLeft" activeCell="A1" sqref="A1:Q69"/>
    </sheetView>
  </sheetViews>
  <sheetFormatPr defaultColWidth="9.00390625" defaultRowHeight="12.75"/>
  <cols>
    <col min="1" max="1" width="3.375" style="3" customWidth="1"/>
    <col min="2" max="2" width="17.125" style="3" customWidth="1"/>
    <col min="3" max="3" width="9.375" style="24" customWidth="1"/>
    <col min="4" max="9" width="8.25390625" style="3" customWidth="1"/>
    <col min="10" max="10" width="8.25390625" style="24" customWidth="1"/>
    <col min="11" max="15" width="8.25390625" style="3" customWidth="1"/>
    <col min="16" max="16" width="8.25390625" style="24" customWidth="1"/>
    <col min="17" max="17" width="8.25390625" style="3" customWidth="1"/>
    <col min="18" max="16384" width="9.125" style="3" customWidth="1"/>
  </cols>
  <sheetData>
    <row r="1" spans="1:17" s="4" customFormat="1" ht="15" customHeight="1">
      <c r="A1" s="134" t="s">
        <v>152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s="5" customFormat="1" ht="54.75" customHeight="1">
      <c r="A2" s="122" t="s">
        <v>1</v>
      </c>
      <c r="B2" s="122" t="s">
        <v>2</v>
      </c>
      <c r="C2" s="125" t="s">
        <v>94</v>
      </c>
      <c r="D2" s="127" t="s">
        <v>98</v>
      </c>
      <c r="E2" s="128"/>
      <c r="F2" s="127" t="s">
        <v>95</v>
      </c>
      <c r="G2" s="128"/>
      <c r="H2" s="127" t="s">
        <v>96</v>
      </c>
      <c r="I2" s="128"/>
      <c r="J2" s="127" t="s">
        <v>97</v>
      </c>
      <c r="K2" s="128"/>
      <c r="L2" s="118" t="s">
        <v>101</v>
      </c>
      <c r="M2" s="118"/>
      <c r="N2" s="118" t="s">
        <v>102</v>
      </c>
      <c r="O2" s="133" t="s">
        <v>103</v>
      </c>
      <c r="P2" s="118" t="s">
        <v>154</v>
      </c>
      <c r="Q2" s="118"/>
    </row>
    <row r="3" spans="1:17" s="5" customFormat="1" ht="23.25" customHeight="1">
      <c r="A3" s="123"/>
      <c r="B3" s="123"/>
      <c r="C3" s="126"/>
      <c r="D3" s="89" t="s">
        <v>3</v>
      </c>
      <c r="E3" s="89" t="s">
        <v>0</v>
      </c>
      <c r="F3" s="89" t="s">
        <v>3</v>
      </c>
      <c r="G3" s="89" t="s">
        <v>0</v>
      </c>
      <c r="H3" s="89" t="s">
        <v>3</v>
      </c>
      <c r="I3" s="89" t="s">
        <v>0</v>
      </c>
      <c r="J3" s="89" t="s">
        <v>3</v>
      </c>
      <c r="K3" s="89" t="s">
        <v>0</v>
      </c>
      <c r="L3" s="89" t="s">
        <v>3</v>
      </c>
      <c r="M3" s="92" t="s">
        <v>0</v>
      </c>
      <c r="N3" s="125"/>
      <c r="O3" s="129"/>
      <c r="P3" s="88" t="s">
        <v>3</v>
      </c>
      <c r="Q3" s="88" t="s">
        <v>0</v>
      </c>
    </row>
    <row r="4" spans="1:17" s="5" customFormat="1" ht="6.7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61"/>
      <c r="M4" s="62"/>
      <c r="N4" s="2"/>
      <c r="O4" s="90"/>
      <c r="P4" s="1"/>
      <c r="Q4" s="1"/>
    </row>
    <row r="5" spans="1:17" s="4" customFormat="1" ht="10.5" customHeight="1">
      <c r="A5" s="65">
        <v>1</v>
      </c>
      <c r="B5" s="65" t="s">
        <v>4</v>
      </c>
      <c r="C5" s="91">
        <v>246</v>
      </c>
      <c r="D5" s="91">
        <v>241</v>
      </c>
      <c r="E5" s="100">
        <f aca="true" t="shared" si="0" ref="E5:E36">D5/C5*100</f>
        <v>97.96747967479675</v>
      </c>
      <c r="F5" s="91">
        <v>23</v>
      </c>
      <c r="G5" s="100">
        <f aca="true" t="shared" si="1" ref="G5:G36">F5/C5*100</f>
        <v>9.34959349593496</v>
      </c>
      <c r="H5" s="91">
        <v>158</v>
      </c>
      <c r="I5" s="100">
        <f>H5/C5*100</f>
        <v>64.22764227642277</v>
      </c>
      <c r="J5" s="101">
        <v>36</v>
      </c>
      <c r="K5" s="102">
        <f aca="true" t="shared" si="2" ref="K5:K36">J5/C5*100</f>
        <v>14.634146341463413</v>
      </c>
      <c r="L5" s="67">
        <f aca="true" t="shared" si="3" ref="L5:L24">F5+H5+J5</f>
        <v>217</v>
      </c>
      <c r="M5" s="103">
        <f aca="true" t="shared" si="4" ref="M5:M36">L5/C5*100</f>
        <v>88.21138211382113</v>
      </c>
      <c r="N5" s="103">
        <f aca="true" t="shared" si="5" ref="N5:N36">F5/L5*100</f>
        <v>10.599078341013826</v>
      </c>
      <c r="O5" s="102">
        <f aca="true" t="shared" si="6" ref="O5:O36">(F5+H5)/L5*100</f>
        <v>83.41013824884793</v>
      </c>
      <c r="P5" s="66">
        <v>8</v>
      </c>
      <c r="Q5" s="104">
        <f aca="true" t="shared" si="7" ref="Q5:Q36">P5/C5*100</f>
        <v>3.2520325203252036</v>
      </c>
    </row>
    <row r="6" spans="1:17" s="6" customFormat="1" ht="10.5" customHeight="1">
      <c r="A6" s="18">
        <v>2</v>
      </c>
      <c r="B6" s="18" t="s">
        <v>5</v>
      </c>
      <c r="C6" s="25">
        <v>368</v>
      </c>
      <c r="D6" s="25">
        <v>352</v>
      </c>
      <c r="E6" s="105">
        <f t="shared" si="0"/>
        <v>95.65217391304348</v>
      </c>
      <c r="F6" s="25">
        <v>58</v>
      </c>
      <c r="G6" s="105">
        <f t="shared" si="1"/>
        <v>15.760869565217392</v>
      </c>
      <c r="H6" s="20">
        <v>236</v>
      </c>
      <c r="I6" s="105">
        <f aca="true" t="shared" si="8" ref="I6:I66">H6/C6*100</f>
        <v>64.13043478260869</v>
      </c>
      <c r="J6" s="40">
        <v>42</v>
      </c>
      <c r="K6" s="106">
        <f t="shared" si="2"/>
        <v>11.41304347826087</v>
      </c>
      <c r="L6" s="20">
        <f t="shared" si="3"/>
        <v>336</v>
      </c>
      <c r="M6" s="107">
        <f t="shared" si="4"/>
        <v>91.30434782608695</v>
      </c>
      <c r="N6" s="107">
        <f t="shared" si="5"/>
        <v>17.261904761904763</v>
      </c>
      <c r="O6" s="106">
        <f t="shared" si="6"/>
        <v>87.5</v>
      </c>
      <c r="P6" s="40">
        <v>11</v>
      </c>
      <c r="Q6" s="108">
        <f t="shared" si="7"/>
        <v>2.989130434782609</v>
      </c>
    </row>
    <row r="7" spans="1:17" s="6" customFormat="1" ht="10.5" customHeight="1">
      <c r="A7" s="18">
        <v>3</v>
      </c>
      <c r="B7" s="18" t="s">
        <v>6</v>
      </c>
      <c r="C7" s="25">
        <v>460</v>
      </c>
      <c r="D7" s="25">
        <v>402</v>
      </c>
      <c r="E7" s="105">
        <f t="shared" si="0"/>
        <v>87.39130434782608</v>
      </c>
      <c r="F7" s="25">
        <v>83</v>
      </c>
      <c r="G7" s="105">
        <f t="shared" si="1"/>
        <v>18.043478260869566</v>
      </c>
      <c r="H7" s="20">
        <v>281</v>
      </c>
      <c r="I7" s="105">
        <f t="shared" si="8"/>
        <v>61.08695652173913</v>
      </c>
      <c r="J7" s="40">
        <v>44</v>
      </c>
      <c r="K7" s="106">
        <f t="shared" si="2"/>
        <v>9.565217391304348</v>
      </c>
      <c r="L7" s="20">
        <f t="shared" si="3"/>
        <v>408</v>
      </c>
      <c r="M7" s="107">
        <f t="shared" si="4"/>
        <v>88.69565217391305</v>
      </c>
      <c r="N7" s="107">
        <f t="shared" si="5"/>
        <v>20.34313725490196</v>
      </c>
      <c r="O7" s="106">
        <f t="shared" si="6"/>
        <v>89.2156862745098</v>
      </c>
      <c r="P7" s="40">
        <v>1</v>
      </c>
      <c r="Q7" s="108">
        <f t="shared" si="7"/>
        <v>0.21739130434782608</v>
      </c>
    </row>
    <row r="8" spans="1:17" s="6" customFormat="1" ht="10.5" customHeight="1">
      <c r="A8" s="18">
        <v>4</v>
      </c>
      <c r="B8" s="18" t="s">
        <v>7</v>
      </c>
      <c r="C8" s="25">
        <v>422</v>
      </c>
      <c r="D8" s="25">
        <v>380</v>
      </c>
      <c r="E8" s="105">
        <f t="shared" si="0"/>
        <v>90.04739336492891</v>
      </c>
      <c r="F8" s="25">
        <v>70</v>
      </c>
      <c r="G8" s="105">
        <f t="shared" si="1"/>
        <v>16.587677725118482</v>
      </c>
      <c r="H8" s="25">
        <v>278</v>
      </c>
      <c r="I8" s="105">
        <f t="shared" si="8"/>
        <v>65.87677725118483</v>
      </c>
      <c r="J8" s="40">
        <v>32</v>
      </c>
      <c r="K8" s="106">
        <f t="shared" si="2"/>
        <v>7.5829383886255926</v>
      </c>
      <c r="L8" s="20">
        <f t="shared" si="3"/>
        <v>380</v>
      </c>
      <c r="M8" s="107">
        <f t="shared" si="4"/>
        <v>90.04739336492891</v>
      </c>
      <c r="N8" s="107">
        <f t="shared" si="5"/>
        <v>18.421052631578945</v>
      </c>
      <c r="O8" s="106">
        <f t="shared" si="6"/>
        <v>91.57894736842105</v>
      </c>
      <c r="P8" s="40">
        <v>5</v>
      </c>
      <c r="Q8" s="108">
        <f t="shared" si="7"/>
        <v>1.1848341232227488</v>
      </c>
    </row>
    <row r="9" spans="1:17" s="6" customFormat="1" ht="10.5" customHeight="1">
      <c r="A9" s="18">
        <v>5</v>
      </c>
      <c r="B9" s="18" t="s">
        <v>8</v>
      </c>
      <c r="C9" s="25">
        <v>125</v>
      </c>
      <c r="D9" s="25">
        <v>105</v>
      </c>
      <c r="E9" s="105">
        <f t="shared" si="0"/>
        <v>84</v>
      </c>
      <c r="F9" s="25">
        <v>9</v>
      </c>
      <c r="G9" s="105">
        <f t="shared" si="1"/>
        <v>7.199999999999999</v>
      </c>
      <c r="H9" s="20">
        <v>80</v>
      </c>
      <c r="I9" s="105">
        <f t="shared" si="8"/>
        <v>64</v>
      </c>
      <c r="J9" s="40">
        <v>20</v>
      </c>
      <c r="K9" s="106">
        <f t="shared" si="2"/>
        <v>16</v>
      </c>
      <c r="L9" s="20">
        <f t="shared" si="3"/>
        <v>109</v>
      </c>
      <c r="M9" s="107">
        <f t="shared" si="4"/>
        <v>87.2</v>
      </c>
      <c r="N9" s="107">
        <f t="shared" si="5"/>
        <v>8.256880733944955</v>
      </c>
      <c r="O9" s="106">
        <f t="shared" si="6"/>
        <v>81.65137614678899</v>
      </c>
      <c r="P9" s="40">
        <v>3</v>
      </c>
      <c r="Q9" s="108">
        <f t="shared" si="7"/>
        <v>2.4</v>
      </c>
    </row>
    <row r="10" spans="1:17" s="14" customFormat="1" ht="10.5" customHeight="1">
      <c r="A10" s="18">
        <v>6</v>
      </c>
      <c r="B10" s="18" t="s">
        <v>9</v>
      </c>
      <c r="C10" s="25">
        <v>92</v>
      </c>
      <c r="D10" s="25">
        <v>87</v>
      </c>
      <c r="E10" s="105">
        <f t="shared" si="0"/>
        <v>94.56521739130434</v>
      </c>
      <c r="F10" s="25">
        <v>15</v>
      </c>
      <c r="G10" s="105">
        <f t="shared" si="1"/>
        <v>16.304347826086957</v>
      </c>
      <c r="H10" s="20">
        <v>66</v>
      </c>
      <c r="I10" s="105">
        <f t="shared" si="8"/>
        <v>71.73913043478261</v>
      </c>
      <c r="J10" s="45">
        <v>6</v>
      </c>
      <c r="K10" s="106">
        <f t="shared" si="2"/>
        <v>6.521739130434782</v>
      </c>
      <c r="L10" s="20">
        <f t="shared" si="3"/>
        <v>87</v>
      </c>
      <c r="M10" s="107">
        <f t="shared" si="4"/>
        <v>94.56521739130434</v>
      </c>
      <c r="N10" s="107">
        <f t="shared" si="5"/>
        <v>17.24137931034483</v>
      </c>
      <c r="O10" s="106">
        <f t="shared" si="6"/>
        <v>93.10344827586206</v>
      </c>
      <c r="P10" s="45">
        <v>2</v>
      </c>
      <c r="Q10" s="108">
        <f t="shared" si="7"/>
        <v>2.1739130434782608</v>
      </c>
    </row>
    <row r="11" spans="1:17" s="14" customFormat="1" ht="10.5" customHeight="1">
      <c r="A11" s="18">
        <v>7</v>
      </c>
      <c r="B11" s="18" t="s">
        <v>10</v>
      </c>
      <c r="C11" s="25">
        <v>113</v>
      </c>
      <c r="D11" s="25">
        <v>107</v>
      </c>
      <c r="E11" s="105">
        <f t="shared" si="0"/>
        <v>94.69026548672566</v>
      </c>
      <c r="F11" s="25">
        <v>26</v>
      </c>
      <c r="G11" s="105">
        <f t="shared" si="1"/>
        <v>23.008849557522122</v>
      </c>
      <c r="H11" s="20">
        <v>68</v>
      </c>
      <c r="I11" s="105">
        <f t="shared" si="8"/>
        <v>60.17699115044248</v>
      </c>
      <c r="J11" s="45">
        <v>17</v>
      </c>
      <c r="K11" s="106">
        <f t="shared" si="2"/>
        <v>15.04424778761062</v>
      </c>
      <c r="L11" s="20">
        <f t="shared" si="3"/>
        <v>111</v>
      </c>
      <c r="M11" s="107">
        <f t="shared" si="4"/>
        <v>98.23008849557522</v>
      </c>
      <c r="N11" s="107">
        <f t="shared" si="5"/>
        <v>23.423423423423422</v>
      </c>
      <c r="O11" s="106">
        <f t="shared" si="6"/>
        <v>84.68468468468468</v>
      </c>
      <c r="P11" s="45">
        <v>1</v>
      </c>
      <c r="Q11" s="108">
        <f t="shared" si="7"/>
        <v>0.8849557522123894</v>
      </c>
    </row>
    <row r="12" spans="1:17" s="6" customFormat="1" ht="10.5" customHeight="1">
      <c r="A12" s="18">
        <v>8</v>
      </c>
      <c r="B12" s="18" t="s">
        <v>11</v>
      </c>
      <c r="C12" s="25">
        <v>151</v>
      </c>
      <c r="D12" s="25">
        <v>144</v>
      </c>
      <c r="E12" s="105">
        <f t="shared" si="0"/>
        <v>95.36423841059603</v>
      </c>
      <c r="F12" s="25">
        <v>25</v>
      </c>
      <c r="G12" s="105">
        <f t="shared" si="1"/>
        <v>16.55629139072848</v>
      </c>
      <c r="H12" s="20">
        <v>91</v>
      </c>
      <c r="I12" s="105">
        <f t="shared" si="8"/>
        <v>60.264900662251655</v>
      </c>
      <c r="J12" s="40">
        <v>17</v>
      </c>
      <c r="K12" s="106">
        <f t="shared" si="2"/>
        <v>11.258278145695364</v>
      </c>
      <c r="L12" s="20">
        <f t="shared" si="3"/>
        <v>133</v>
      </c>
      <c r="M12" s="107">
        <f t="shared" si="4"/>
        <v>88.0794701986755</v>
      </c>
      <c r="N12" s="107">
        <f t="shared" si="5"/>
        <v>18.796992481203006</v>
      </c>
      <c r="O12" s="106">
        <f t="shared" si="6"/>
        <v>87.21804511278195</v>
      </c>
      <c r="P12" s="40">
        <v>2</v>
      </c>
      <c r="Q12" s="108">
        <f t="shared" si="7"/>
        <v>1.3245033112582782</v>
      </c>
    </row>
    <row r="13" spans="1:17" s="6" customFormat="1" ht="10.5" customHeight="1">
      <c r="A13" s="18">
        <v>9</v>
      </c>
      <c r="B13" s="18" t="s">
        <v>12</v>
      </c>
      <c r="C13" s="25">
        <v>133</v>
      </c>
      <c r="D13" s="25">
        <v>120</v>
      </c>
      <c r="E13" s="105">
        <f t="shared" si="0"/>
        <v>90.22556390977444</v>
      </c>
      <c r="F13" s="25">
        <v>28</v>
      </c>
      <c r="G13" s="105">
        <f t="shared" si="1"/>
        <v>21.052631578947366</v>
      </c>
      <c r="H13" s="20">
        <v>85</v>
      </c>
      <c r="I13" s="105">
        <f t="shared" si="8"/>
        <v>63.90977443609023</v>
      </c>
      <c r="J13" s="40">
        <v>10</v>
      </c>
      <c r="K13" s="106">
        <f t="shared" si="2"/>
        <v>7.518796992481203</v>
      </c>
      <c r="L13" s="20">
        <f t="shared" si="3"/>
        <v>123</v>
      </c>
      <c r="M13" s="107">
        <f t="shared" si="4"/>
        <v>92.4812030075188</v>
      </c>
      <c r="N13" s="107">
        <f t="shared" si="5"/>
        <v>22.76422764227642</v>
      </c>
      <c r="O13" s="106">
        <f t="shared" si="6"/>
        <v>91.869918699187</v>
      </c>
      <c r="P13" s="40">
        <v>0</v>
      </c>
      <c r="Q13" s="108">
        <f t="shared" si="7"/>
        <v>0</v>
      </c>
    </row>
    <row r="14" spans="1:17" s="6" customFormat="1" ht="10.5" customHeight="1">
      <c r="A14" s="18">
        <v>10</v>
      </c>
      <c r="B14" s="18" t="s">
        <v>13</v>
      </c>
      <c r="C14" s="25">
        <v>148</v>
      </c>
      <c r="D14" s="25">
        <v>140</v>
      </c>
      <c r="E14" s="105">
        <f t="shared" si="0"/>
        <v>94.5945945945946</v>
      </c>
      <c r="F14" s="25">
        <v>34</v>
      </c>
      <c r="G14" s="105">
        <f t="shared" si="1"/>
        <v>22.972972972972975</v>
      </c>
      <c r="H14" s="20">
        <v>99</v>
      </c>
      <c r="I14" s="105">
        <f t="shared" si="8"/>
        <v>66.8918918918919</v>
      </c>
      <c r="J14" s="40">
        <v>9</v>
      </c>
      <c r="K14" s="106">
        <f t="shared" si="2"/>
        <v>6.081081081081082</v>
      </c>
      <c r="L14" s="20">
        <f t="shared" si="3"/>
        <v>142</v>
      </c>
      <c r="M14" s="107">
        <f t="shared" si="4"/>
        <v>95.94594594594594</v>
      </c>
      <c r="N14" s="107">
        <f t="shared" si="5"/>
        <v>23.943661971830984</v>
      </c>
      <c r="O14" s="106">
        <f t="shared" si="6"/>
        <v>93.66197183098592</v>
      </c>
      <c r="P14" s="40">
        <v>2</v>
      </c>
      <c r="Q14" s="108">
        <f t="shared" si="7"/>
        <v>1.3513513513513513</v>
      </c>
    </row>
    <row r="15" spans="1:17" s="6" customFormat="1" ht="10.5" customHeight="1">
      <c r="A15" s="18">
        <v>11</v>
      </c>
      <c r="B15" s="18" t="s">
        <v>14</v>
      </c>
      <c r="C15" s="25">
        <v>174</v>
      </c>
      <c r="D15" s="25">
        <v>133</v>
      </c>
      <c r="E15" s="105">
        <f t="shared" si="0"/>
        <v>76.4367816091954</v>
      </c>
      <c r="F15" s="25">
        <v>22</v>
      </c>
      <c r="G15" s="105">
        <f t="shared" si="1"/>
        <v>12.643678160919542</v>
      </c>
      <c r="H15" s="20">
        <v>103</v>
      </c>
      <c r="I15" s="105">
        <f t="shared" si="8"/>
        <v>59.195402298850574</v>
      </c>
      <c r="J15" s="40">
        <v>33</v>
      </c>
      <c r="K15" s="106">
        <f t="shared" si="2"/>
        <v>18.96551724137931</v>
      </c>
      <c r="L15" s="20">
        <f t="shared" si="3"/>
        <v>158</v>
      </c>
      <c r="M15" s="107">
        <f t="shared" si="4"/>
        <v>90.80459770114942</v>
      </c>
      <c r="N15" s="107">
        <f t="shared" si="5"/>
        <v>13.924050632911392</v>
      </c>
      <c r="O15" s="106">
        <f t="shared" si="6"/>
        <v>79.11392405063292</v>
      </c>
      <c r="P15" s="40">
        <v>9</v>
      </c>
      <c r="Q15" s="108">
        <f t="shared" si="7"/>
        <v>5.172413793103448</v>
      </c>
    </row>
    <row r="16" spans="1:17" s="6" customFormat="1" ht="10.5" customHeight="1">
      <c r="A16" s="18">
        <v>12</v>
      </c>
      <c r="B16" s="18" t="s">
        <v>15</v>
      </c>
      <c r="C16" s="25">
        <v>156</v>
      </c>
      <c r="D16" s="25">
        <v>154</v>
      </c>
      <c r="E16" s="105">
        <f t="shared" si="0"/>
        <v>98.71794871794873</v>
      </c>
      <c r="F16" s="25">
        <v>34</v>
      </c>
      <c r="G16" s="105">
        <f t="shared" si="1"/>
        <v>21.794871794871796</v>
      </c>
      <c r="H16" s="20">
        <v>105</v>
      </c>
      <c r="I16" s="105">
        <f t="shared" si="8"/>
        <v>67.3076923076923</v>
      </c>
      <c r="J16" s="40">
        <v>9</v>
      </c>
      <c r="K16" s="106">
        <f t="shared" si="2"/>
        <v>5.769230769230769</v>
      </c>
      <c r="L16" s="20">
        <f t="shared" si="3"/>
        <v>148</v>
      </c>
      <c r="M16" s="107">
        <f t="shared" si="4"/>
        <v>94.87179487179486</v>
      </c>
      <c r="N16" s="107">
        <f t="shared" si="5"/>
        <v>22.972972972972975</v>
      </c>
      <c r="O16" s="106">
        <f t="shared" si="6"/>
        <v>93.91891891891892</v>
      </c>
      <c r="P16" s="40">
        <v>0</v>
      </c>
      <c r="Q16" s="108">
        <f t="shared" si="7"/>
        <v>0</v>
      </c>
    </row>
    <row r="17" spans="1:17" s="6" customFormat="1" ht="10.5" customHeight="1">
      <c r="A17" s="18">
        <v>13</v>
      </c>
      <c r="B17" s="18" t="s">
        <v>16</v>
      </c>
      <c r="C17" s="25">
        <v>298</v>
      </c>
      <c r="D17" s="25">
        <v>245</v>
      </c>
      <c r="E17" s="105">
        <f t="shared" si="0"/>
        <v>82.21476510067114</v>
      </c>
      <c r="F17" s="25">
        <v>48</v>
      </c>
      <c r="G17" s="105">
        <f t="shared" si="1"/>
        <v>16.10738255033557</v>
      </c>
      <c r="H17" s="20">
        <v>174</v>
      </c>
      <c r="I17" s="105">
        <f t="shared" si="8"/>
        <v>58.38926174496645</v>
      </c>
      <c r="J17" s="40">
        <v>38</v>
      </c>
      <c r="K17" s="106">
        <f t="shared" si="2"/>
        <v>12.751677852348994</v>
      </c>
      <c r="L17" s="20">
        <f t="shared" si="3"/>
        <v>260</v>
      </c>
      <c r="M17" s="107">
        <f t="shared" si="4"/>
        <v>87.24832214765101</v>
      </c>
      <c r="N17" s="107">
        <f t="shared" si="5"/>
        <v>18.461538461538463</v>
      </c>
      <c r="O17" s="106">
        <f t="shared" si="6"/>
        <v>85.38461538461539</v>
      </c>
      <c r="P17" s="40">
        <v>4</v>
      </c>
      <c r="Q17" s="108">
        <f t="shared" si="7"/>
        <v>1.342281879194631</v>
      </c>
    </row>
    <row r="18" spans="1:17" s="6" customFormat="1" ht="10.5" customHeight="1">
      <c r="A18" s="18">
        <v>14</v>
      </c>
      <c r="B18" s="18" t="s">
        <v>17</v>
      </c>
      <c r="C18" s="25">
        <v>137</v>
      </c>
      <c r="D18" s="25">
        <v>116</v>
      </c>
      <c r="E18" s="105">
        <f t="shared" si="0"/>
        <v>84.67153284671532</v>
      </c>
      <c r="F18" s="25">
        <v>17</v>
      </c>
      <c r="G18" s="105">
        <f t="shared" si="1"/>
        <v>12.408759124087592</v>
      </c>
      <c r="H18" s="20">
        <v>84</v>
      </c>
      <c r="I18" s="105">
        <f t="shared" si="8"/>
        <v>61.31386861313869</v>
      </c>
      <c r="J18" s="40">
        <v>25</v>
      </c>
      <c r="K18" s="106">
        <f t="shared" si="2"/>
        <v>18.248175182481752</v>
      </c>
      <c r="L18" s="20">
        <f t="shared" si="3"/>
        <v>126</v>
      </c>
      <c r="M18" s="107">
        <f t="shared" si="4"/>
        <v>91.97080291970804</v>
      </c>
      <c r="N18" s="107">
        <f t="shared" si="5"/>
        <v>13.492063492063492</v>
      </c>
      <c r="O18" s="106">
        <f t="shared" si="6"/>
        <v>80.15873015873017</v>
      </c>
      <c r="P18" s="40">
        <v>9</v>
      </c>
      <c r="Q18" s="108">
        <f t="shared" si="7"/>
        <v>6.569343065693431</v>
      </c>
    </row>
    <row r="19" spans="1:17" s="6" customFormat="1" ht="10.5" customHeight="1">
      <c r="A19" s="18">
        <v>15</v>
      </c>
      <c r="B19" s="18" t="s">
        <v>18</v>
      </c>
      <c r="C19" s="25">
        <v>195</v>
      </c>
      <c r="D19" s="25">
        <v>178</v>
      </c>
      <c r="E19" s="105">
        <f t="shared" si="0"/>
        <v>91.28205128205128</v>
      </c>
      <c r="F19" s="25">
        <v>32</v>
      </c>
      <c r="G19" s="105">
        <f t="shared" si="1"/>
        <v>16.41025641025641</v>
      </c>
      <c r="H19" s="20">
        <v>118</v>
      </c>
      <c r="I19" s="105">
        <f t="shared" si="8"/>
        <v>60.51282051282051</v>
      </c>
      <c r="J19" s="40">
        <v>25</v>
      </c>
      <c r="K19" s="106">
        <f t="shared" si="2"/>
        <v>12.82051282051282</v>
      </c>
      <c r="L19" s="20">
        <f t="shared" si="3"/>
        <v>175</v>
      </c>
      <c r="M19" s="107">
        <f t="shared" si="4"/>
        <v>89.74358974358975</v>
      </c>
      <c r="N19" s="107">
        <f t="shared" si="5"/>
        <v>18.285714285714285</v>
      </c>
      <c r="O19" s="106">
        <f t="shared" si="6"/>
        <v>85.71428571428571</v>
      </c>
      <c r="P19" s="40">
        <v>5</v>
      </c>
      <c r="Q19" s="108">
        <f t="shared" si="7"/>
        <v>2.564102564102564</v>
      </c>
    </row>
    <row r="20" spans="1:17" s="6" customFormat="1" ht="10.5" customHeight="1">
      <c r="A20" s="18">
        <v>16</v>
      </c>
      <c r="B20" s="18" t="s">
        <v>19</v>
      </c>
      <c r="C20" s="33">
        <v>161</v>
      </c>
      <c r="D20" s="33">
        <v>145</v>
      </c>
      <c r="E20" s="105">
        <f t="shared" si="0"/>
        <v>90.06211180124224</v>
      </c>
      <c r="F20" s="33">
        <v>22</v>
      </c>
      <c r="G20" s="105">
        <f t="shared" si="1"/>
        <v>13.664596273291925</v>
      </c>
      <c r="H20" s="20">
        <v>115</v>
      </c>
      <c r="I20" s="105">
        <f t="shared" si="8"/>
        <v>71.42857142857143</v>
      </c>
      <c r="J20" s="40">
        <v>21</v>
      </c>
      <c r="K20" s="106">
        <f t="shared" si="2"/>
        <v>13.043478260869565</v>
      </c>
      <c r="L20" s="20">
        <f t="shared" si="3"/>
        <v>158</v>
      </c>
      <c r="M20" s="107">
        <f t="shared" si="4"/>
        <v>98.13664596273291</v>
      </c>
      <c r="N20" s="107">
        <f t="shared" si="5"/>
        <v>13.924050632911392</v>
      </c>
      <c r="O20" s="106">
        <f t="shared" si="6"/>
        <v>86.70886075949366</v>
      </c>
      <c r="P20" s="40">
        <v>2</v>
      </c>
      <c r="Q20" s="108">
        <f t="shared" si="7"/>
        <v>1.2422360248447204</v>
      </c>
    </row>
    <row r="21" spans="1:17" s="7" customFormat="1" ht="10.5" customHeight="1">
      <c r="A21" s="18">
        <v>17</v>
      </c>
      <c r="B21" s="18" t="s">
        <v>20</v>
      </c>
      <c r="C21" s="25">
        <v>630</v>
      </c>
      <c r="D21" s="25">
        <v>586</v>
      </c>
      <c r="E21" s="105">
        <f t="shared" si="0"/>
        <v>93.01587301587301</v>
      </c>
      <c r="F21" s="25">
        <v>117</v>
      </c>
      <c r="G21" s="105">
        <f t="shared" si="1"/>
        <v>18.571428571428573</v>
      </c>
      <c r="H21" s="20">
        <v>338</v>
      </c>
      <c r="I21" s="105">
        <f t="shared" si="8"/>
        <v>53.65079365079365</v>
      </c>
      <c r="J21" s="46">
        <v>140</v>
      </c>
      <c r="K21" s="106">
        <f t="shared" si="2"/>
        <v>22.22222222222222</v>
      </c>
      <c r="L21" s="20">
        <f t="shared" si="3"/>
        <v>595</v>
      </c>
      <c r="M21" s="107">
        <f t="shared" si="4"/>
        <v>94.44444444444444</v>
      </c>
      <c r="N21" s="107">
        <f t="shared" si="5"/>
        <v>19.66386554621849</v>
      </c>
      <c r="O21" s="106">
        <f t="shared" si="6"/>
        <v>76.47058823529412</v>
      </c>
      <c r="P21" s="46">
        <v>6</v>
      </c>
      <c r="Q21" s="108">
        <f t="shared" si="7"/>
        <v>0.9523809523809524</v>
      </c>
    </row>
    <row r="22" spans="1:17" s="7" customFormat="1" ht="10.5" customHeight="1">
      <c r="A22" s="18">
        <v>18</v>
      </c>
      <c r="B22" s="18" t="s">
        <v>21</v>
      </c>
      <c r="C22" s="25">
        <v>173</v>
      </c>
      <c r="D22" s="25">
        <v>148</v>
      </c>
      <c r="E22" s="105">
        <f t="shared" si="0"/>
        <v>85.54913294797689</v>
      </c>
      <c r="F22" s="25">
        <v>20</v>
      </c>
      <c r="G22" s="105">
        <f t="shared" si="1"/>
        <v>11.560693641618498</v>
      </c>
      <c r="H22" s="20">
        <v>109</v>
      </c>
      <c r="I22" s="105">
        <f t="shared" si="8"/>
        <v>63.005780346820806</v>
      </c>
      <c r="J22" s="46">
        <v>20</v>
      </c>
      <c r="K22" s="106">
        <f t="shared" si="2"/>
        <v>11.560693641618498</v>
      </c>
      <c r="L22" s="20">
        <f t="shared" si="3"/>
        <v>149</v>
      </c>
      <c r="M22" s="107">
        <f t="shared" si="4"/>
        <v>86.1271676300578</v>
      </c>
      <c r="N22" s="107">
        <f t="shared" si="5"/>
        <v>13.422818791946309</v>
      </c>
      <c r="O22" s="106">
        <f t="shared" si="6"/>
        <v>86.57718120805369</v>
      </c>
      <c r="P22" s="46">
        <v>1</v>
      </c>
      <c r="Q22" s="108">
        <f t="shared" si="7"/>
        <v>0.5780346820809248</v>
      </c>
    </row>
    <row r="23" spans="1:17" s="7" customFormat="1" ht="10.5" customHeight="1">
      <c r="A23" s="18">
        <v>19</v>
      </c>
      <c r="B23" s="18" t="s">
        <v>22</v>
      </c>
      <c r="C23" s="25">
        <v>172</v>
      </c>
      <c r="D23" s="25">
        <v>164</v>
      </c>
      <c r="E23" s="105">
        <f t="shared" si="0"/>
        <v>95.34883720930233</v>
      </c>
      <c r="F23" s="25">
        <v>22</v>
      </c>
      <c r="G23" s="105">
        <f t="shared" si="1"/>
        <v>12.790697674418606</v>
      </c>
      <c r="H23" s="20">
        <v>112</v>
      </c>
      <c r="I23" s="105">
        <f t="shared" si="8"/>
        <v>65.11627906976744</v>
      </c>
      <c r="J23" s="46">
        <v>20</v>
      </c>
      <c r="K23" s="106">
        <f t="shared" si="2"/>
        <v>11.627906976744185</v>
      </c>
      <c r="L23" s="20">
        <f t="shared" si="3"/>
        <v>154</v>
      </c>
      <c r="M23" s="107">
        <f t="shared" si="4"/>
        <v>89.53488372093024</v>
      </c>
      <c r="N23" s="107">
        <f t="shared" si="5"/>
        <v>14.285714285714285</v>
      </c>
      <c r="O23" s="106">
        <f t="shared" si="6"/>
        <v>87.01298701298701</v>
      </c>
      <c r="P23" s="46">
        <v>0</v>
      </c>
      <c r="Q23" s="108">
        <f t="shared" si="7"/>
        <v>0</v>
      </c>
    </row>
    <row r="24" spans="1:17" s="7" customFormat="1" ht="10.5" customHeight="1">
      <c r="A24" s="18">
        <v>20</v>
      </c>
      <c r="B24" s="18" t="s">
        <v>23</v>
      </c>
      <c r="C24" s="25">
        <v>92</v>
      </c>
      <c r="D24" s="25">
        <v>81</v>
      </c>
      <c r="E24" s="105">
        <f t="shared" si="0"/>
        <v>88.04347826086956</v>
      </c>
      <c r="F24" s="25">
        <v>11</v>
      </c>
      <c r="G24" s="105">
        <f t="shared" si="1"/>
        <v>11.956521739130435</v>
      </c>
      <c r="H24" s="20">
        <v>64</v>
      </c>
      <c r="I24" s="105">
        <f t="shared" si="8"/>
        <v>69.56521739130434</v>
      </c>
      <c r="J24" s="46">
        <v>11</v>
      </c>
      <c r="K24" s="106">
        <f t="shared" si="2"/>
        <v>11.956521739130435</v>
      </c>
      <c r="L24" s="20">
        <f t="shared" si="3"/>
        <v>86</v>
      </c>
      <c r="M24" s="107">
        <f t="shared" si="4"/>
        <v>93.47826086956522</v>
      </c>
      <c r="N24" s="107">
        <f t="shared" si="5"/>
        <v>12.790697674418606</v>
      </c>
      <c r="O24" s="106">
        <f t="shared" si="6"/>
        <v>87.20930232558139</v>
      </c>
      <c r="P24" s="46">
        <v>0</v>
      </c>
      <c r="Q24" s="108">
        <f t="shared" si="7"/>
        <v>0</v>
      </c>
    </row>
    <row r="25" spans="1:17" s="7" customFormat="1" ht="10.5" customHeight="1">
      <c r="A25" s="18">
        <v>21</v>
      </c>
      <c r="B25" s="18" t="s">
        <v>24</v>
      </c>
      <c r="C25" s="25">
        <v>159</v>
      </c>
      <c r="D25" s="25">
        <v>149</v>
      </c>
      <c r="E25" s="105">
        <f t="shared" si="0"/>
        <v>93.71069182389937</v>
      </c>
      <c r="F25" s="25">
        <v>27</v>
      </c>
      <c r="G25" s="105">
        <f t="shared" si="1"/>
        <v>16.9811320754717</v>
      </c>
      <c r="H25" s="20">
        <v>111</v>
      </c>
      <c r="I25" s="105">
        <f t="shared" si="8"/>
        <v>69.81132075471697</v>
      </c>
      <c r="J25" s="46">
        <v>13</v>
      </c>
      <c r="K25" s="106">
        <f t="shared" si="2"/>
        <v>8.176100628930817</v>
      </c>
      <c r="L25" s="20">
        <f>F25+H25+J25</f>
        <v>151</v>
      </c>
      <c r="M25" s="107">
        <f t="shared" si="4"/>
        <v>94.9685534591195</v>
      </c>
      <c r="N25" s="107">
        <f t="shared" si="5"/>
        <v>17.880794701986755</v>
      </c>
      <c r="O25" s="106">
        <f t="shared" si="6"/>
        <v>91.3907284768212</v>
      </c>
      <c r="P25" s="46">
        <v>0</v>
      </c>
      <c r="Q25" s="108">
        <f t="shared" si="7"/>
        <v>0</v>
      </c>
    </row>
    <row r="26" spans="1:17" s="15" customFormat="1" ht="12.75" customHeight="1">
      <c r="A26" s="18">
        <v>22</v>
      </c>
      <c r="B26" s="18" t="s">
        <v>25</v>
      </c>
      <c r="C26" s="25">
        <v>185</v>
      </c>
      <c r="D26" s="25">
        <v>144</v>
      </c>
      <c r="E26" s="105">
        <f t="shared" si="0"/>
        <v>77.83783783783784</v>
      </c>
      <c r="F26" s="25">
        <v>24</v>
      </c>
      <c r="G26" s="105">
        <f t="shared" si="1"/>
        <v>12.972972972972974</v>
      </c>
      <c r="H26" s="20">
        <v>106</v>
      </c>
      <c r="I26" s="105">
        <f t="shared" si="8"/>
        <v>57.2972972972973</v>
      </c>
      <c r="J26" s="47">
        <v>21</v>
      </c>
      <c r="K26" s="106">
        <f t="shared" si="2"/>
        <v>11.351351351351353</v>
      </c>
      <c r="L26" s="20">
        <f aca="true" t="shared" si="9" ref="L26:L66">F26+H26+J26</f>
        <v>151</v>
      </c>
      <c r="M26" s="107">
        <f t="shared" si="4"/>
        <v>81.62162162162161</v>
      </c>
      <c r="N26" s="107">
        <f t="shared" si="5"/>
        <v>15.894039735099339</v>
      </c>
      <c r="O26" s="106">
        <f t="shared" si="6"/>
        <v>86.09271523178808</v>
      </c>
      <c r="P26" s="47">
        <v>1</v>
      </c>
      <c r="Q26" s="108">
        <f t="shared" si="7"/>
        <v>0.5405405405405406</v>
      </c>
    </row>
    <row r="27" spans="1:17" s="7" customFormat="1" ht="10.5" customHeight="1">
      <c r="A27" s="18">
        <v>23</v>
      </c>
      <c r="B27" s="18" t="s">
        <v>26</v>
      </c>
      <c r="C27" s="25">
        <v>132</v>
      </c>
      <c r="D27" s="25">
        <v>130</v>
      </c>
      <c r="E27" s="105">
        <f t="shared" si="0"/>
        <v>98.48484848484848</v>
      </c>
      <c r="F27" s="25">
        <v>32</v>
      </c>
      <c r="G27" s="105">
        <f t="shared" si="1"/>
        <v>24.242424242424242</v>
      </c>
      <c r="H27" s="20">
        <v>84</v>
      </c>
      <c r="I27" s="105">
        <f t="shared" si="8"/>
        <v>63.63636363636363</v>
      </c>
      <c r="J27" s="46">
        <v>15</v>
      </c>
      <c r="K27" s="106">
        <f t="shared" si="2"/>
        <v>11.363636363636363</v>
      </c>
      <c r="L27" s="20">
        <f t="shared" si="9"/>
        <v>131</v>
      </c>
      <c r="M27" s="107">
        <f t="shared" si="4"/>
        <v>99.24242424242425</v>
      </c>
      <c r="N27" s="107">
        <f t="shared" si="5"/>
        <v>24.427480916030532</v>
      </c>
      <c r="O27" s="106">
        <f t="shared" si="6"/>
        <v>88.54961832061069</v>
      </c>
      <c r="P27" s="46">
        <v>1</v>
      </c>
      <c r="Q27" s="108">
        <f t="shared" si="7"/>
        <v>0.7575757575757576</v>
      </c>
    </row>
    <row r="28" spans="1:17" s="6" customFormat="1" ht="10.5" customHeight="1">
      <c r="A28" s="18">
        <v>24</v>
      </c>
      <c r="B28" s="18" t="s">
        <v>27</v>
      </c>
      <c r="C28" s="25">
        <v>665</v>
      </c>
      <c r="D28" s="25">
        <v>595</v>
      </c>
      <c r="E28" s="105">
        <f t="shared" si="0"/>
        <v>89.47368421052632</v>
      </c>
      <c r="F28" s="25">
        <v>118</v>
      </c>
      <c r="G28" s="105">
        <f t="shared" si="1"/>
        <v>17.74436090225564</v>
      </c>
      <c r="H28" s="20">
        <v>364</v>
      </c>
      <c r="I28" s="105">
        <f t="shared" si="8"/>
        <v>54.736842105263165</v>
      </c>
      <c r="J28" s="40">
        <v>98</v>
      </c>
      <c r="K28" s="106">
        <f t="shared" si="2"/>
        <v>14.736842105263156</v>
      </c>
      <c r="L28" s="20">
        <f t="shared" si="9"/>
        <v>580</v>
      </c>
      <c r="M28" s="107">
        <f t="shared" si="4"/>
        <v>87.21804511278195</v>
      </c>
      <c r="N28" s="107">
        <f t="shared" si="5"/>
        <v>20.344827586206897</v>
      </c>
      <c r="O28" s="106">
        <f t="shared" si="6"/>
        <v>83.10344827586206</v>
      </c>
      <c r="P28" s="40">
        <v>1</v>
      </c>
      <c r="Q28" s="108">
        <f t="shared" si="7"/>
        <v>0.15037593984962408</v>
      </c>
    </row>
    <row r="29" spans="1:17" s="7" customFormat="1" ht="10.5" customHeight="1">
      <c r="A29" s="18">
        <v>25</v>
      </c>
      <c r="B29" s="18" t="s">
        <v>28</v>
      </c>
      <c r="C29" s="25">
        <v>243</v>
      </c>
      <c r="D29" s="25">
        <v>214</v>
      </c>
      <c r="E29" s="105">
        <f t="shared" si="0"/>
        <v>88.06584362139918</v>
      </c>
      <c r="F29" s="25">
        <v>42</v>
      </c>
      <c r="G29" s="105">
        <f t="shared" si="1"/>
        <v>17.28395061728395</v>
      </c>
      <c r="H29" s="20">
        <v>134</v>
      </c>
      <c r="I29" s="105">
        <f t="shared" si="8"/>
        <v>55.144032921810705</v>
      </c>
      <c r="J29" s="46">
        <v>47</v>
      </c>
      <c r="K29" s="106">
        <f t="shared" si="2"/>
        <v>19.34156378600823</v>
      </c>
      <c r="L29" s="20">
        <f t="shared" si="9"/>
        <v>223</v>
      </c>
      <c r="M29" s="107">
        <f t="shared" si="4"/>
        <v>91.76954732510289</v>
      </c>
      <c r="N29" s="107">
        <f t="shared" si="5"/>
        <v>18.83408071748879</v>
      </c>
      <c r="O29" s="106">
        <f t="shared" si="6"/>
        <v>78.9237668161435</v>
      </c>
      <c r="P29" s="46">
        <v>4</v>
      </c>
      <c r="Q29" s="108">
        <f t="shared" si="7"/>
        <v>1.646090534979424</v>
      </c>
    </row>
    <row r="30" spans="1:17" s="7" customFormat="1" ht="10.5" customHeight="1">
      <c r="A30" s="18">
        <v>26</v>
      </c>
      <c r="B30" s="18" t="s">
        <v>29</v>
      </c>
      <c r="C30" s="25">
        <v>278</v>
      </c>
      <c r="D30" s="25">
        <v>254</v>
      </c>
      <c r="E30" s="105">
        <f t="shared" si="0"/>
        <v>91.36690647482014</v>
      </c>
      <c r="F30" s="25">
        <v>26</v>
      </c>
      <c r="G30" s="105">
        <f t="shared" si="1"/>
        <v>9.352517985611511</v>
      </c>
      <c r="H30" s="20">
        <v>164</v>
      </c>
      <c r="I30" s="105">
        <f t="shared" si="8"/>
        <v>58.992805755395686</v>
      </c>
      <c r="J30" s="46">
        <v>73</v>
      </c>
      <c r="K30" s="106">
        <f t="shared" si="2"/>
        <v>26.258992805755394</v>
      </c>
      <c r="L30" s="20">
        <f t="shared" si="9"/>
        <v>263</v>
      </c>
      <c r="M30" s="107">
        <f t="shared" si="4"/>
        <v>94.60431654676259</v>
      </c>
      <c r="N30" s="107">
        <f t="shared" si="5"/>
        <v>9.885931558935361</v>
      </c>
      <c r="O30" s="106">
        <f t="shared" si="6"/>
        <v>72.24334600760456</v>
      </c>
      <c r="P30" s="46">
        <v>9</v>
      </c>
      <c r="Q30" s="108">
        <f t="shared" si="7"/>
        <v>3.237410071942446</v>
      </c>
    </row>
    <row r="31" spans="1:17" s="6" customFormat="1" ht="10.5" customHeight="1">
      <c r="A31" s="18">
        <v>27</v>
      </c>
      <c r="B31" s="18" t="s">
        <v>30</v>
      </c>
      <c r="C31" s="25">
        <v>585</v>
      </c>
      <c r="D31" s="25">
        <v>529</v>
      </c>
      <c r="E31" s="105">
        <f t="shared" si="0"/>
        <v>90.42735042735043</v>
      </c>
      <c r="F31" s="25">
        <v>115</v>
      </c>
      <c r="G31" s="105">
        <f t="shared" si="1"/>
        <v>19.65811965811966</v>
      </c>
      <c r="H31" s="20">
        <v>298</v>
      </c>
      <c r="I31" s="105">
        <f t="shared" si="8"/>
        <v>50.94017094017094</v>
      </c>
      <c r="J31" s="40">
        <v>105</v>
      </c>
      <c r="K31" s="106">
        <f t="shared" si="2"/>
        <v>17.94871794871795</v>
      </c>
      <c r="L31" s="20">
        <f t="shared" si="9"/>
        <v>518</v>
      </c>
      <c r="M31" s="107">
        <f t="shared" si="4"/>
        <v>88.54700854700855</v>
      </c>
      <c r="N31" s="107">
        <f t="shared" si="5"/>
        <v>22.2007722007722</v>
      </c>
      <c r="O31" s="106">
        <f t="shared" si="6"/>
        <v>79.72972972972973</v>
      </c>
      <c r="P31" s="40">
        <v>14</v>
      </c>
      <c r="Q31" s="108">
        <f t="shared" si="7"/>
        <v>2.3931623931623935</v>
      </c>
    </row>
    <row r="32" spans="1:17" s="34" customFormat="1" ht="10.5" customHeight="1">
      <c r="A32" s="18">
        <v>28</v>
      </c>
      <c r="B32" s="18" t="s">
        <v>31</v>
      </c>
      <c r="C32" s="25">
        <v>115</v>
      </c>
      <c r="D32" s="25">
        <v>104</v>
      </c>
      <c r="E32" s="105">
        <f t="shared" si="0"/>
        <v>90.43478260869566</v>
      </c>
      <c r="F32" s="25">
        <v>15</v>
      </c>
      <c r="G32" s="105">
        <f t="shared" si="1"/>
        <v>13.043478260869565</v>
      </c>
      <c r="H32" s="20">
        <v>80</v>
      </c>
      <c r="I32" s="105">
        <f t="shared" si="8"/>
        <v>69.56521739130434</v>
      </c>
      <c r="J32" s="48">
        <v>9</v>
      </c>
      <c r="K32" s="106">
        <f t="shared" si="2"/>
        <v>7.82608695652174</v>
      </c>
      <c r="L32" s="20">
        <f t="shared" si="9"/>
        <v>104</v>
      </c>
      <c r="M32" s="107">
        <f t="shared" si="4"/>
        <v>90.43478260869566</v>
      </c>
      <c r="N32" s="107">
        <f t="shared" si="5"/>
        <v>14.423076923076922</v>
      </c>
      <c r="O32" s="106">
        <f t="shared" si="6"/>
        <v>91.34615384615384</v>
      </c>
      <c r="P32" s="48">
        <v>0</v>
      </c>
      <c r="Q32" s="108">
        <f t="shared" si="7"/>
        <v>0</v>
      </c>
    </row>
    <row r="33" spans="1:17" s="34" customFormat="1" ht="10.5" customHeight="1">
      <c r="A33" s="18">
        <v>29</v>
      </c>
      <c r="B33" s="18" t="s">
        <v>32</v>
      </c>
      <c r="C33" s="25">
        <v>173</v>
      </c>
      <c r="D33" s="25">
        <v>158</v>
      </c>
      <c r="E33" s="105">
        <f t="shared" si="0"/>
        <v>91.32947976878613</v>
      </c>
      <c r="F33" s="25">
        <v>22</v>
      </c>
      <c r="G33" s="105">
        <f t="shared" si="1"/>
        <v>12.716763005780345</v>
      </c>
      <c r="H33" s="20">
        <v>128</v>
      </c>
      <c r="I33" s="105">
        <f t="shared" si="8"/>
        <v>73.98843930635837</v>
      </c>
      <c r="J33" s="48">
        <v>5</v>
      </c>
      <c r="K33" s="106">
        <f t="shared" si="2"/>
        <v>2.8901734104046244</v>
      </c>
      <c r="L33" s="20">
        <f t="shared" si="9"/>
        <v>155</v>
      </c>
      <c r="M33" s="107">
        <f t="shared" si="4"/>
        <v>89.59537572254335</v>
      </c>
      <c r="N33" s="107">
        <f t="shared" si="5"/>
        <v>14.193548387096774</v>
      </c>
      <c r="O33" s="106">
        <f t="shared" si="6"/>
        <v>96.7741935483871</v>
      </c>
      <c r="P33" s="48">
        <v>0</v>
      </c>
      <c r="Q33" s="108">
        <f t="shared" si="7"/>
        <v>0</v>
      </c>
    </row>
    <row r="34" spans="1:17" s="15" customFormat="1" ht="10.5" customHeight="1">
      <c r="A34" s="18">
        <v>30</v>
      </c>
      <c r="B34" s="18" t="s">
        <v>33</v>
      </c>
      <c r="C34" s="25">
        <v>297</v>
      </c>
      <c r="D34" s="29">
        <v>261</v>
      </c>
      <c r="E34" s="105">
        <f t="shared" si="0"/>
        <v>87.87878787878788</v>
      </c>
      <c r="F34" s="25">
        <v>49</v>
      </c>
      <c r="G34" s="105">
        <f t="shared" si="1"/>
        <v>16.4983164983165</v>
      </c>
      <c r="H34" s="20">
        <v>190</v>
      </c>
      <c r="I34" s="105">
        <f t="shared" si="8"/>
        <v>63.97306397306397</v>
      </c>
      <c r="J34" s="47">
        <v>33</v>
      </c>
      <c r="K34" s="106">
        <f t="shared" si="2"/>
        <v>11.11111111111111</v>
      </c>
      <c r="L34" s="20">
        <f t="shared" si="9"/>
        <v>272</v>
      </c>
      <c r="M34" s="107">
        <f t="shared" si="4"/>
        <v>91.58249158249158</v>
      </c>
      <c r="N34" s="107">
        <f t="shared" si="5"/>
        <v>18.014705882352942</v>
      </c>
      <c r="O34" s="106">
        <f t="shared" si="6"/>
        <v>87.86764705882352</v>
      </c>
      <c r="P34" s="47">
        <v>4</v>
      </c>
      <c r="Q34" s="108">
        <f t="shared" si="7"/>
        <v>1.3468013468013467</v>
      </c>
    </row>
    <row r="35" spans="1:17" s="6" customFormat="1" ht="10.5" customHeight="1">
      <c r="A35" s="18">
        <v>31</v>
      </c>
      <c r="B35" s="18" t="s">
        <v>34</v>
      </c>
      <c r="C35" s="25">
        <v>229</v>
      </c>
      <c r="D35" s="25">
        <v>210</v>
      </c>
      <c r="E35" s="105">
        <f t="shared" si="0"/>
        <v>91.70305676855895</v>
      </c>
      <c r="F35" s="25">
        <v>48</v>
      </c>
      <c r="G35" s="105">
        <f t="shared" si="1"/>
        <v>20.96069868995633</v>
      </c>
      <c r="H35" s="20">
        <v>151</v>
      </c>
      <c r="I35" s="105">
        <f t="shared" si="8"/>
        <v>65.93886462882097</v>
      </c>
      <c r="J35" s="40">
        <v>17</v>
      </c>
      <c r="K35" s="106">
        <f t="shared" si="2"/>
        <v>7.423580786026202</v>
      </c>
      <c r="L35" s="20">
        <f t="shared" si="9"/>
        <v>216</v>
      </c>
      <c r="M35" s="107">
        <f t="shared" si="4"/>
        <v>94.32314410480349</v>
      </c>
      <c r="N35" s="107">
        <f t="shared" si="5"/>
        <v>22.22222222222222</v>
      </c>
      <c r="O35" s="106">
        <f t="shared" si="6"/>
        <v>92.12962962962963</v>
      </c>
      <c r="P35" s="40">
        <v>0</v>
      </c>
      <c r="Q35" s="108">
        <f t="shared" si="7"/>
        <v>0</v>
      </c>
    </row>
    <row r="36" spans="1:17" s="6" customFormat="1" ht="10.5" customHeight="1">
      <c r="A36" s="18">
        <v>32</v>
      </c>
      <c r="B36" s="18" t="s">
        <v>35</v>
      </c>
      <c r="C36" s="25">
        <v>186</v>
      </c>
      <c r="D36" s="25">
        <v>173</v>
      </c>
      <c r="E36" s="105">
        <f t="shared" si="0"/>
        <v>93.01075268817203</v>
      </c>
      <c r="F36" s="25">
        <v>25</v>
      </c>
      <c r="G36" s="105">
        <f t="shared" si="1"/>
        <v>13.440860215053762</v>
      </c>
      <c r="H36" s="20">
        <v>137</v>
      </c>
      <c r="I36" s="105">
        <f t="shared" si="8"/>
        <v>73.65591397849462</v>
      </c>
      <c r="J36" s="40">
        <v>16</v>
      </c>
      <c r="K36" s="106">
        <f t="shared" si="2"/>
        <v>8.60215053763441</v>
      </c>
      <c r="L36" s="20">
        <f t="shared" si="9"/>
        <v>178</v>
      </c>
      <c r="M36" s="107">
        <f t="shared" si="4"/>
        <v>95.6989247311828</v>
      </c>
      <c r="N36" s="107">
        <f t="shared" si="5"/>
        <v>14.04494382022472</v>
      </c>
      <c r="O36" s="106">
        <f t="shared" si="6"/>
        <v>91.01123595505618</v>
      </c>
      <c r="P36" s="40">
        <v>3</v>
      </c>
      <c r="Q36" s="108">
        <f t="shared" si="7"/>
        <v>1.6129032258064515</v>
      </c>
    </row>
    <row r="37" spans="1:17" s="6" customFormat="1" ht="10.5" customHeight="1">
      <c r="A37" s="18">
        <v>33</v>
      </c>
      <c r="B37" s="18" t="s">
        <v>36</v>
      </c>
      <c r="C37" s="25">
        <v>155</v>
      </c>
      <c r="D37" s="25">
        <v>151</v>
      </c>
      <c r="E37" s="105">
        <f aca="true" t="shared" si="10" ref="E37:E66">D37/C37*100</f>
        <v>97.41935483870968</v>
      </c>
      <c r="F37" s="25">
        <v>38</v>
      </c>
      <c r="G37" s="105">
        <f aca="true" t="shared" si="11" ref="G37:G66">F37/C37*100</f>
        <v>24.516129032258064</v>
      </c>
      <c r="H37" s="20">
        <v>95</v>
      </c>
      <c r="I37" s="105">
        <f t="shared" si="8"/>
        <v>61.29032258064516</v>
      </c>
      <c r="J37" s="40">
        <v>11</v>
      </c>
      <c r="K37" s="106">
        <f aca="true" t="shared" si="12" ref="K37:K66">J37/C37*100</f>
        <v>7.096774193548387</v>
      </c>
      <c r="L37" s="20">
        <f t="shared" si="9"/>
        <v>144</v>
      </c>
      <c r="M37" s="107">
        <f aca="true" t="shared" si="13" ref="M37:M66">L37/C37*100</f>
        <v>92.90322580645162</v>
      </c>
      <c r="N37" s="107">
        <f aca="true" t="shared" si="14" ref="N37:N66">F37/L37*100</f>
        <v>26.38888888888889</v>
      </c>
      <c r="O37" s="106">
        <f aca="true" t="shared" si="15" ref="O37:O66">(F37+H37)/L37*100</f>
        <v>92.36111111111111</v>
      </c>
      <c r="P37" s="40">
        <v>0</v>
      </c>
      <c r="Q37" s="108">
        <f aca="true" t="shared" si="16" ref="Q37:Q66">P37/C37*100</f>
        <v>0</v>
      </c>
    </row>
    <row r="38" spans="1:17" s="6" customFormat="1" ht="10.5" customHeight="1">
      <c r="A38" s="18">
        <v>34</v>
      </c>
      <c r="B38" s="18" t="s">
        <v>37</v>
      </c>
      <c r="C38" s="25">
        <v>91</v>
      </c>
      <c r="D38" s="25">
        <v>86</v>
      </c>
      <c r="E38" s="105">
        <f t="shared" si="10"/>
        <v>94.5054945054945</v>
      </c>
      <c r="F38" s="25">
        <v>19</v>
      </c>
      <c r="G38" s="105">
        <f t="shared" si="11"/>
        <v>20.87912087912088</v>
      </c>
      <c r="H38" s="20">
        <v>60</v>
      </c>
      <c r="I38" s="105">
        <f t="shared" si="8"/>
        <v>65.93406593406593</v>
      </c>
      <c r="J38" s="40">
        <v>7</v>
      </c>
      <c r="K38" s="106">
        <f t="shared" si="12"/>
        <v>7.6923076923076925</v>
      </c>
      <c r="L38" s="20">
        <f t="shared" si="9"/>
        <v>86</v>
      </c>
      <c r="M38" s="107">
        <f t="shared" si="13"/>
        <v>94.5054945054945</v>
      </c>
      <c r="N38" s="107">
        <f t="shared" si="14"/>
        <v>22.093023255813954</v>
      </c>
      <c r="O38" s="106">
        <f t="shared" si="15"/>
        <v>91.86046511627907</v>
      </c>
      <c r="P38" s="40">
        <v>0</v>
      </c>
      <c r="Q38" s="108">
        <f t="shared" si="16"/>
        <v>0</v>
      </c>
    </row>
    <row r="39" spans="1:17" s="6" customFormat="1" ht="10.5" customHeight="1">
      <c r="A39" s="18">
        <v>35</v>
      </c>
      <c r="B39" s="18" t="s">
        <v>38</v>
      </c>
      <c r="C39" s="25">
        <v>74</v>
      </c>
      <c r="D39" s="25">
        <v>65</v>
      </c>
      <c r="E39" s="105">
        <f t="shared" si="10"/>
        <v>87.83783783783784</v>
      </c>
      <c r="F39" s="25">
        <v>4</v>
      </c>
      <c r="G39" s="105">
        <f t="shared" si="11"/>
        <v>5.405405405405405</v>
      </c>
      <c r="H39" s="20">
        <v>50</v>
      </c>
      <c r="I39" s="105">
        <f t="shared" si="8"/>
        <v>67.56756756756756</v>
      </c>
      <c r="J39" s="40">
        <v>12</v>
      </c>
      <c r="K39" s="106">
        <f t="shared" si="12"/>
        <v>16.216216216216218</v>
      </c>
      <c r="L39" s="20">
        <f t="shared" si="9"/>
        <v>66</v>
      </c>
      <c r="M39" s="107">
        <f t="shared" si="13"/>
        <v>89.1891891891892</v>
      </c>
      <c r="N39" s="107">
        <f t="shared" si="14"/>
        <v>6.0606060606060606</v>
      </c>
      <c r="O39" s="106">
        <f t="shared" si="15"/>
        <v>81.81818181818183</v>
      </c>
      <c r="P39" s="40">
        <v>3</v>
      </c>
      <c r="Q39" s="108">
        <f t="shared" si="16"/>
        <v>4.054054054054054</v>
      </c>
    </row>
    <row r="40" spans="1:17" s="14" customFormat="1" ht="10.5" customHeight="1">
      <c r="A40" s="18">
        <v>36</v>
      </c>
      <c r="B40" s="18" t="s">
        <v>39</v>
      </c>
      <c r="C40" s="25">
        <v>156</v>
      </c>
      <c r="D40" s="25">
        <v>126</v>
      </c>
      <c r="E40" s="105">
        <f t="shared" si="10"/>
        <v>80.76923076923077</v>
      </c>
      <c r="F40" s="25">
        <v>15</v>
      </c>
      <c r="G40" s="105">
        <f t="shared" si="11"/>
        <v>9.615384615384617</v>
      </c>
      <c r="H40" s="20">
        <v>105</v>
      </c>
      <c r="I40" s="105">
        <f t="shared" si="8"/>
        <v>67.3076923076923</v>
      </c>
      <c r="J40" s="45">
        <v>27</v>
      </c>
      <c r="K40" s="106">
        <f t="shared" si="12"/>
        <v>17.307692307692307</v>
      </c>
      <c r="L40" s="20">
        <f t="shared" si="9"/>
        <v>147</v>
      </c>
      <c r="M40" s="107">
        <f t="shared" si="13"/>
        <v>94.23076923076923</v>
      </c>
      <c r="N40" s="107">
        <f t="shared" si="14"/>
        <v>10.204081632653061</v>
      </c>
      <c r="O40" s="106">
        <f t="shared" si="15"/>
        <v>81.63265306122449</v>
      </c>
      <c r="P40" s="45">
        <v>1</v>
      </c>
      <c r="Q40" s="108">
        <f t="shared" si="16"/>
        <v>0.641025641025641</v>
      </c>
    </row>
    <row r="41" spans="1:17" s="7" customFormat="1" ht="10.5" customHeight="1">
      <c r="A41" s="18">
        <v>37</v>
      </c>
      <c r="B41" s="18" t="s">
        <v>40</v>
      </c>
      <c r="C41" s="25">
        <v>238</v>
      </c>
      <c r="D41" s="25">
        <v>221</v>
      </c>
      <c r="E41" s="105">
        <f t="shared" si="10"/>
        <v>92.85714285714286</v>
      </c>
      <c r="F41" s="25">
        <v>55</v>
      </c>
      <c r="G41" s="105">
        <f t="shared" si="11"/>
        <v>23.10924369747899</v>
      </c>
      <c r="H41" s="20">
        <v>164</v>
      </c>
      <c r="I41" s="105">
        <f t="shared" si="8"/>
        <v>68.90756302521008</v>
      </c>
      <c r="J41" s="46">
        <v>5</v>
      </c>
      <c r="K41" s="106">
        <f t="shared" si="12"/>
        <v>2.100840336134454</v>
      </c>
      <c r="L41" s="20">
        <f t="shared" si="9"/>
        <v>224</v>
      </c>
      <c r="M41" s="107">
        <f t="shared" si="13"/>
        <v>94.11764705882352</v>
      </c>
      <c r="N41" s="107">
        <f t="shared" si="14"/>
        <v>24.553571428571427</v>
      </c>
      <c r="O41" s="106">
        <f t="shared" si="15"/>
        <v>97.76785714285714</v>
      </c>
      <c r="P41" s="46">
        <v>1</v>
      </c>
      <c r="Q41" s="108">
        <f t="shared" si="16"/>
        <v>0.42016806722689076</v>
      </c>
    </row>
    <row r="42" spans="1:17" s="6" customFormat="1" ht="10.5" customHeight="1">
      <c r="A42" s="18">
        <v>38</v>
      </c>
      <c r="B42" s="18" t="s">
        <v>41</v>
      </c>
      <c r="C42" s="25">
        <v>159</v>
      </c>
      <c r="D42" s="25">
        <v>136</v>
      </c>
      <c r="E42" s="105">
        <f t="shared" si="10"/>
        <v>85.53459119496856</v>
      </c>
      <c r="F42" s="25">
        <v>31</v>
      </c>
      <c r="G42" s="105">
        <f t="shared" si="11"/>
        <v>19.49685534591195</v>
      </c>
      <c r="H42" s="20">
        <v>111</v>
      </c>
      <c r="I42" s="105">
        <f t="shared" si="8"/>
        <v>69.81132075471697</v>
      </c>
      <c r="J42" s="40">
        <v>6</v>
      </c>
      <c r="K42" s="106">
        <f t="shared" si="12"/>
        <v>3.7735849056603774</v>
      </c>
      <c r="L42" s="20">
        <f t="shared" si="9"/>
        <v>148</v>
      </c>
      <c r="M42" s="107">
        <f t="shared" si="13"/>
        <v>93.08176100628931</v>
      </c>
      <c r="N42" s="107">
        <f t="shared" si="14"/>
        <v>20.945945945945947</v>
      </c>
      <c r="O42" s="106">
        <f t="shared" si="15"/>
        <v>95.94594594594594</v>
      </c>
      <c r="P42" s="40">
        <v>1</v>
      </c>
      <c r="Q42" s="108">
        <f t="shared" si="16"/>
        <v>0.628930817610063</v>
      </c>
    </row>
    <row r="43" spans="1:17" s="7" customFormat="1" ht="10.5" customHeight="1">
      <c r="A43" s="18">
        <v>39</v>
      </c>
      <c r="B43" s="18" t="s">
        <v>42</v>
      </c>
      <c r="C43" s="25">
        <v>198</v>
      </c>
      <c r="D43" s="25">
        <v>178</v>
      </c>
      <c r="E43" s="105">
        <f t="shared" si="10"/>
        <v>89.8989898989899</v>
      </c>
      <c r="F43" s="25">
        <v>42</v>
      </c>
      <c r="G43" s="105">
        <f t="shared" si="11"/>
        <v>21.21212121212121</v>
      </c>
      <c r="H43" s="20">
        <v>118</v>
      </c>
      <c r="I43" s="105">
        <f t="shared" si="8"/>
        <v>59.59595959595959</v>
      </c>
      <c r="J43" s="46">
        <v>22</v>
      </c>
      <c r="K43" s="106">
        <f t="shared" si="12"/>
        <v>11.11111111111111</v>
      </c>
      <c r="L43" s="20">
        <f t="shared" si="9"/>
        <v>182</v>
      </c>
      <c r="M43" s="107">
        <f t="shared" si="13"/>
        <v>91.91919191919192</v>
      </c>
      <c r="N43" s="107">
        <f t="shared" si="14"/>
        <v>23.076923076923077</v>
      </c>
      <c r="O43" s="106">
        <f t="shared" si="15"/>
        <v>87.91208791208791</v>
      </c>
      <c r="P43" s="46">
        <v>0</v>
      </c>
      <c r="Q43" s="108">
        <f t="shared" si="16"/>
        <v>0</v>
      </c>
    </row>
    <row r="44" spans="1:17" s="7" customFormat="1" ht="10.5" customHeight="1">
      <c r="A44" s="18">
        <v>40</v>
      </c>
      <c r="B44" s="18" t="s">
        <v>43</v>
      </c>
      <c r="C44" s="25">
        <v>583</v>
      </c>
      <c r="D44" s="25">
        <v>567</v>
      </c>
      <c r="E44" s="105">
        <f t="shared" si="10"/>
        <v>97.25557461406518</v>
      </c>
      <c r="F44" s="25">
        <v>136</v>
      </c>
      <c r="G44" s="105">
        <f t="shared" si="11"/>
        <v>23.32761578044597</v>
      </c>
      <c r="H44" s="20">
        <v>306</v>
      </c>
      <c r="I44" s="105">
        <f t="shared" si="8"/>
        <v>52.48713550600343</v>
      </c>
      <c r="J44" s="46">
        <v>63</v>
      </c>
      <c r="K44" s="106">
        <f t="shared" si="12"/>
        <v>10.806174957118353</v>
      </c>
      <c r="L44" s="20">
        <f t="shared" si="9"/>
        <v>505</v>
      </c>
      <c r="M44" s="107">
        <f t="shared" si="13"/>
        <v>86.62092624356775</v>
      </c>
      <c r="N44" s="107">
        <f t="shared" si="14"/>
        <v>26.930693069306933</v>
      </c>
      <c r="O44" s="106">
        <f t="shared" si="15"/>
        <v>87.52475247524752</v>
      </c>
      <c r="P44" s="46">
        <v>6</v>
      </c>
      <c r="Q44" s="108">
        <f t="shared" si="16"/>
        <v>1.0291595197255576</v>
      </c>
    </row>
    <row r="45" spans="1:17" s="7" customFormat="1" ht="10.5" customHeight="1">
      <c r="A45" s="18">
        <v>41</v>
      </c>
      <c r="B45" s="18" t="s">
        <v>146</v>
      </c>
      <c r="C45" s="25">
        <v>670</v>
      </c>
      <c r="D45" s="25">
        <v>592</v>
      </c>
      <c r="E45" s="105">
        <f t="shared" si="10"/>
        <v>88.35820895522389</v>
      </c>
      <c r="F45" s="25">
        <v>91</v>
      </c>
      <c r="G45" s="105">
        <f t="shared" si="11"/>
        <v>13.582089552238804</v>
      </c>
      <c r="H45" s="20">
        <v>351</v>
      </c>
      <c r="I45" s="105">
        <f t="shared" si="8"/>
        <v>52.38805970149254</v>
      </c>
      <c r="J45" s="46">
        <v>125</v>
      </c>
      <c r="K45" s="106">
        <f t="shared" si="12"/>
        <v>18.65671641791045</v>
      </c>
      <c r="L45" s="20">
        <f t="shared" si="9"/>
        <v>567</v>
      </c>
      <c r="M45" s="107">
        <f t="shared" si="13"/>
        <v>84.6268656716418</v>
      </c>
      <c r="N45" s="107">
        <f t="shared" si="14"/>
        <v>16.049382716049383</v>
      </c>
      <c r="O45" s="106">
        <f t="shared" si="15"/>
        <v>77.95414462081128</v>
      </c>
      <c r="P45" s="46">
        <v>0</v>
      </c>
      <c r="Q45" s="108">
        <f t="shared" si="16"/>
        <v>0</v>
      </c>
    </row>
    <row r="46" spans="1:17" s="7" customFormat="1" ht="10.5" customHeight="1">
      <c r="A46" s="18">
        <v>42</v>
      </c>
      <c r="B46" s="18" t="s">
        <v>147</v>
      </c>
      <c r="C46" s="25">
        <v>571</v>
      </c>
      <c r="D46" s="25">
        <v>495</v>
      </c>
      <c r="E46" s="105">
        <f t="shared" si="10"/>
        <v>86.69001751313485</v>
      </c>
      <c r="F46" s="25">
        <v>93</v>
      </c>
      <c r="G46" s="105">
        <f t="shared" si="11"/>
        <v>16.28721541155867</v>
      </c>
      <c r="H46" s="20">
        <v>287</v>
      </c>
      <c r="I46" s="105">
        <f t="shared" si="8"/>
        <v>50.26269702276708</v>
      </c>
      <c r="J46" s="46">
        <v>89</v>
      </c>
      <c r="K46" s="106">
        <f t="shared" si="12"/>
        <v>15.586690017513135</v>
      </c>
      <c r="L46" s="20">
        <f t="shared" si="9"/>
        <v>469</v>
      </c>
      <c r="M46" s="107">
        <f t="shared" si="13"/>
        <v>82.13660245183888</v>
      </c>
      <c r="N46" s="107">
        <f t="shared" si="14"/>
        <v>19.82942430703625</v>
      </c>
      <c r="O46" s="106">
        <f t="shared" si="15"/>
        <v>81.02345415778251</v>
      </c>
      <c r="P46" s="46">
        <v>7</v>
      </c>
      <c r="Q46" s="108">
        <f t="shared" si="16"/>
        <v>1.2259194395796849</v>
      </c>
    </row>
    <row r="47" spans="1:17" s="7" customFormat="1" ht="10.5" customHeight="1">
      <c r="A47" s="18">
        <v>43</v>
      </c>
      <c r="B47" s="18" t="s">
        <v>44</v>
      </c>
      <c r="C47" s="25">
        <v>1278</v>
      </c>
      <c r="D47" s="25">
        <v>1147</v>
      </c>
      <c r="E47" s="105">
        <f t="shared" si="10"/>
        <v>89.74960876369326</v>
      </c>
      <c r="F47" s="25">
        <v>266</v>
      </c>
      <c r="G47" s="105">
        <f t="shared" si="11"/>
        <v>20.81377151799687</v>
      </c>
      <c r="H47" s="20">
        <v>577</v>
      </c>
      <c r="I47" s="105">
        <f t="shared" si="8"/>
        <v>45.14866979655712</v>
      </c>
      <c r="J47" s="46">
        <v>248</v>
      </c>
      <c r="K47" s="106">
        <f t="shared" si="12"/>
        <v>19.405320813771517</v>
      </c>
      <c r="L47" s="20">
        <f t="shared" si="9"/>
        <v>1091</v>
      </c>
      <c r="M47" s="107">
        <f t="shared" si="13"/>
        <v>85.36776212832551</v>
      </c>
      <c r="N47" s="107">
        <f t="shared" si="14"/>
        <v>24.381301558203482</v>
      </c>
      <c r="O47" s="106">
        <f t="shared" si="15"/>
        <v>77.2685609532539</v>
      </c>
      <c r="P47" s="46">
        <v>6</v>
      </c>
      <c r="Q47" s="108">
        <f t="shared" si="16"/>
        <v>0.4694835680751174</v>
      </c>
    </row>
    <row r="48" spans="1:17" s="7" customFormat="1" ht="10.5" customHeight="1">
      <c r="A48" s="42"/>
      <c r="B48" s="18" t="s">
        <v>45</v>
      </c>
      <c r="C48" s="25">
        <v>5</v>
      </c>
      <c r="D48" s="25">
        <v>5</v>
      </c>
      <c r="E48" s="105">
        <f t="shared" si="10"/>
        <v>100</v>
      </c>
      <c r="F48" s="25"/>
      <c r="G48" s="105">
        <f t="shared" si="11"/>
        <v>0</v>
      </c>
      <c r="H48" s="20">
        <v>5</v>
      </c>
      <c r="I48" s="105">
        <f t="shared" si="8"/>
        <v>100</v>
      </c>
      <c r="J48" s="46"/>
      <c r="K48" s="106">
        <f t="shared" si="12"/>
        <v>0</v>
      </c>
      <c r="L48" s="20">
        <f t="shared" si="9"/>
        <v>5</v>
      </c>
      <c r="M48" s="107">
        <f t="shared" si="13"/>
        <v>100</v>
      </c>
      <c r="N48" s="107">
        <f t="shared" si="14"/>
        <v>0</v>
      </c>
      <c r="O48" s="106">
        <f t="shared" si="15"/>
        <v>100</v>
      </c>
      <c r="P48" s="46"/>
      <c r="Q48" s="108">
        <f t="shared" si="16"/>
        <v>0</v>
      </c>
    </row>
    <row r="49" spans="1:17" s="7" customFormat="1" ht="10.5" customHeight="1">
      <c r="A49" s="18">
        <v>44</v>
      </c>
      <c r="B49" s="64" t="s">
        <v>148</v>
      </c>
      <c r="C49" s="25">
        <v>367</v>
      </c>
      <c r="D49" s="25">
        <v>329</v>
      </c>
      <c r="E49" s="105">
        <f t="shared" si="10"/>
        <v>89.64577656675749</v>
      </c>
      <c r="F49" s="25">
        <v>54</v>
      </c>
      <c r="G49" s="105">
        <f t="shared" si="11"/>
        <v>14.713896457765669</v>
      </c>
      <c r="H49" s="20">
        <v>216</v>
      </c>
      <c r="I49" s="105">
        <f t="shared" si="8"/>
        <v>58.855585831062676</v>
      </c>
      <c r="J49" s="46">
        <v>66</v>
      </c>
      <c r="K49" s="106">
        <f t="shared" si="12"/>
        <v>17.983651226158038</v>
      </c>
      <c r="L49" s="20">
        <f t="shared" si="9"/>
        <v>336</v>
      </c>
      <c r="M49" s="107">
        <f t="shared" si="13"/>
        <v>91.55313351498637</v>
      </c>
      <c r="N49" s="107">
        <f t="shared" si="14"/>
        <v>16.071428571428573</v>
      </c>
      <c r="O49" s="106">
        <f t="shared" si="15"/>
        <v>80.35714285714286</v>
      </c>
      <c r="P49" s="46">
        <v>1</v>
      </c>
      <c r="Q49" s="108">
        <f t="shared" si="16"/>
        <v>0.2724795640326975</v>
      </c>
    </row>
    <row r="50" spans="1:17" s="7" customFormat="1" ht="10.5" customHeight="1">
      <c r="A50" s="18">
        <v>45</v>
      </c>
      <c r="B50" s="64" t="s">
        <v>149</v>
      </c>
      <c r="C50" s="25">
        <v>199</v>
      </c>
      <c r="D50" s="25">
        <v>181</v>
      </c>
      <c r="E50" s="105">
        <f t="shared" si="10"/>
        <v>90.95477386934674</v>
      </c>
      <c r="F50" s="25">
        <v>32</v>
      </c>
      <c r="G50" s="105">
        <f t="shared" si="11"/>
        <v>16.08040201005025</v>
      </c>
      <c r="H50" s="20">
        <v>100</v>
      </c>
      <c r="I50" s="105">
        <f t="shared" si="8"/>
        <v>50.25125628140703</v>
      </c>
      <c r="J50" s="46">
        <v>57</v>
      </c>
      <c r="K50" s="106">
        <f t="shared" si="12"/>
        <v>28.643216080402013</v>
      </c>
      <c r="L50" s="20">
        <f t="shared" si="9"/>
        <v>189</v>
      </c>
      <c r="M50" s="107">
        <f t="shared" si="13"/>
        <v>94.9748743718593</v>
      </c>
      <c r="N50" s="107">
        <f t="shared" si="14"/>
        <v>16.93121693121693</v>
      </c>
      <c r="O50" s="106">
        <f t="shared" si="15"/>
        <v>69.84126984126983</v>
      </c>
      <c r="P50" s="46">
        <v>9</v>
      </c>
      <c r="Q50" s="108">
        <f t="shared" si="16"/>
        <v>4.522613065326634</v>
      </c>
    </row>
    <row r="51" spans="1:17" s="7" customFormat="1" ht="10.5" customHeight="1">
      <c r="A51" s="18">
        <v>46</v>
      </c>
      <c r="B51" s="18" t="s">
        <v>150</v>
      </c>
      <c r="C51" s="33">
        <v>127</v>
      </c>
      <c r="D51" s="33">
        <v>113</v>
      </c>
      <c r="E51" s="105">
        <f t="shared" si="10"/>
        <v>88.9763779527559</v>
      </c>
      <c r="F51" s="33">
        <v>23</v>
      </c>
      <c r="G51" s="105">
        <f t="shared" si="11"/>
        <v>18.11023622047244</v>
      </c>
      <c r="H51" s="20">
        <v>72</v>
      </c>
      <c r="I51" s="105">
        <f t="shared" si="8"/>
        <v>56.69291338582677</v>
      </c>
      <c r="J51" s="46">
        <v>16</v>
      </c>
      <c r="K51" s="106">
        <f t="shared" si="12"/>
        <v>12.598425196850393</v>
      </c>
      <c r="L51" s="20">
        <f t="shared" si="9"/>
        <v>111</v>
      </c>
      <c r="M51" s="107">
        <f t="shared" si="13"/>
        <v>87.4015748031496</v>
      </c>
      <c r="N51" s="107">
        <f t="shared" si="14"/>
        <v>20.72072072072072</v>
      </c>
      <c r="O51" s="106">
        <f t="shared" si="15"/>
        <v>85.58558558558559</v>
      </c>
      <c r="P51" s="46">
        <v>2</v>
      </c>
      <c r="Q51" s="108">
        <f t="shared" si="16"/>
        <v>1.574803149606299</v>
      </c>
    </row>
    <row r="52" spans="1:17" s="7" customFormat="1" ht="10.5" customHeight="1">
      <c r="A52" s="18">
        <v>47</v>
      </c>
      <c r="B52" s="18" t="s">
        <v>46</v>
      </c>
      <c r="C52" s="25">
        <v>513</v>
      </c>
      <c r="D52" s="25">
        <v>503</v>
      </c>
      <c r="E52" s="105">
        <f t="shared" si="10"/>
        <v>98.05068226120858</v>
      </c>
      <c r="F52" s="25">
        <v>139</v>
      </c>
      <c r="G52" s="105">
        <f t="shared" si="11"/>
        <v>27.09551656920078</v>
      </c>
      <c r="H52" s="20">
        <v>274</v>
      </c>
      <c r="I52" s="105">
        <f t="shared" si="8"/>
        <v>53.41130604288499</v>
      </c>
      <c r="J52" s="46">
        <v>46</v>
      </c>
      <c r="K52" s="106">
        <f t="shared" si="12"/>
        <v>8.966861598440545</v>
      </c>
      <c r="L52" s="20">
        <f t="shared" si="9"/>
        <v>459</v>
      </c>
      <c r="M52" s="107">
        <f t="shared" si="13"/>
        <v>89.47368421052632</v>
      </c>
      <c r="N52" s="107">
        <f t="shared" si="14"/>
        <v>30.28322440087146</v>
      </c>
      <c r="O52" s="106">
        <f t="shared" si="15"/>
        <v>89.97821350762527</v>
      </c>
      <c r="P52" s="46">
        <v>5</v>
      </c>
      <c r="Q52" s="108">
        <f t="shared" si="16"/>
        <v>0.9746588693957114</v>
      </c>
    </row>
    <row r="53" spans="1:17" s="7" customFormat="1" ht="10.5" customHeight="1">
      <c r="A53" s="18">
        <v>48</v>
      </c>
      <c r="B53" s="18" t="s">
        <v>107</v>
      </c>
      <c r="C53" s="25">
        <v>341</v>
      </c>
      <c r="D53" s="25">
        <v>323</v>
      </c>
      <c r="E53" s="105">
        <f t="shared" si="10"/>
        <v>94.72140762463343</v>
      </c>
      <c r="F53" s="25">
        <v>38</v>
      </c>
      <c r="G53" s="105">
        <f t="shared" si="11"/>
        <v>11.143695014662756</v>
      </c>
      <c r="H53" s="20">
        <v>169</v>
      </c>
      <c r="I53" s="105">
        <f t="shared" si="8"/>
        <v>49.56011730205279</v>
      </c>
      <c r="J53" s="46">
        <v>85</v>
      </c>
      <c r="K53" s="106">
        <f t="shared" si="12"/>
        <v>24.926686217008797</v>
      </c>
      <c r="L53" s="20">
        <f t="shared" si="9"/>
        <v>292</v>
      </c>
      <c r="M53" s="107">
        <f t="shared" si="13"/>
        <v>85.63049853372434</v>
      </c>
      <c r="N53" s="107">
        <f t="shared" si="14"/>
        <v>13.013698630136986</v>
      </c>
      <c r="O53" s="106">
        <f t="shared" si="15"/>
        <v>70.8904109589041</v>
      </c>
      <c r="P53" s="46">
        <v>6</v>
      </c>
      <c r="Q53" s="108">
        <f t="shared" si="16"/>
        <v>1.7595307917888565</v>
      </c>
    </row>
    <row r="54" spans="1:17" s="7" customFormat="1" ht="10.5" customHeight="1">
      <c r="A54" s="18">
        <v>49</v>
      </c>
      <c r="B54" s="64" t="s">
        <v>105</v>
      </c>
      <c r="C54" s="25">
        <v>137</v>
      </c>
      <c r="D54" s="25">
        <v>122</v>
      </c>
      <c r="E54" s="105">
        <f t="shared" si="10"/>
        <v>89.05109489051095</v>
      </c>
      <c r="F54" s="25">
        <v>20</v>
      </c>
      <c r="G54" s="105">
        <f t="shared" si="11"/>
        <v>14.5985401459854</v>
      </c>
      <c r="H54" s="20">
        <v>109</v>
      </c>
      <c r="I54" s="105">
        <f t="shared" si="8"/>
        <v>79.56204379562044</v>
      </c>
      <c r="J54" s="46">
        <v>8</v>
      </c>
      <c r="K54" s="106">
        <f t="shared" si="12"/>
        <v>5.839416058394161</v>
      </c>
      <c r="L54" s="20">
        <f t="shared" si="9"/>
        <v>137</v>
      </c>
      <c r="M54" s="107">
        <f t="shared" si="13"/>
        <v>100</v>
      </c>
      <c r="N54" s="107">
        <f t="shared" si="14"/>
        <v>14.5985401459854</v>
      </c>
      <c r="O54" s="106">
        <f t="shared" si="15"/>
        <v>94.16058394160584</v>
      </c>
      <c r="P54" s="46">
        <v>0</v>
      </c>
      <c r="Q54" s="108">
        <f t="shared" si="16"/>
        <v>0</v>
      </c>
    </row>
    <row r="55" spans="1:17" s="15" customFormat="1" ht="10.5" customHeight="1">
      <c r="A55" s="18">
        <v>50</v>
      </c>
      <c r="B55" s="64" t="s">
        <v>106</v>
      </c>
      <c r="C55" s="25">
        <v>155</v>
      </c>
      <c r="D55" s="25">
        <v>143</v>
      </c>
      <c r="E55" s="105">
        <f t="shared" si="10"/>
        <v>92.25806451612904</v>
      </c>
      <c r="F55" s="25">
        <v>30</v>
      </c>
      <c r="G55" s="105">
        <f t="shared" si="11"/>
        <v>19.35483870967742</v>
      </c>
      <c r="H55" s="20">
        <v>106</v>
      </c>
      <c r="I55" s="105">
        <f t="shared" si="8"/>
        <v>68.38709677419355</v>
      </c>
      <c r="J55" s="47">
        <v>12</v>
      </c>
      <c r="K55" s="106">
        <f t="shared" si="12"/>
        <v>7.741935483870968</v>
      </c>
      <c r="L55" s="20">
        <f t="shared" si="9"/>
        <v>148</v>
      </c>
      <c r="M55" s="107">
        <f t="shared" si="13"/>
        <v>95.48387096774194</v>
      </c>
      <c r="N55" s="107">
        <f t="shared" si="14"/>
        <v>20.27027027027027</v>
      </c>
      <c r="O55" s="106">
        <f t="shared" si="15"/>
        <v>91.8918918918919</v>
      </c>
      <c r="P55" s="47">
        <v>2</v>
      </c>
      <c r="Q55" s="108">
        <f t="shared" si="16"/>
        <v>1.2903225806451613</v>
      </c>
    </row>
    <row r="56" spans="1:17" s="7" customFormat="1" ht="10.5" customHeight="1">
      <c r="A56" s="18">
        <v>51</v>
      </c>
      <c r="B56" s="18" t="s">
        <v>151</v>
      </c>
      <c r="C56" s="25">
        <v>268</v>
      </c>
      <c r="D56" s="33">
        <v>230</v>
      </c>
      <c r="E56" s="105">
        <f t="shared" si="10"/>
        <v>85.82089552238806</v>
      </c>
      <c r="F56" s="33">
        <v>60</v>
      </c>
      <c r="G56" s="105">
        <f t="shared" si="11"/>
        <v>22.388059701492537</v>
      </c>
      <c r="H56" s="20">
        <v>133</v>
      </c>
      <c r="I56" s="105">
        <f t="shared" si="8"/>
        <v>49.62686567164179</v>
      </c>
      <c r="J56" s="46">
        <v>63</v>
      </c>
      <c r="K56" s="106">
        <f t="shared" si="12"/>
        <v>23.507462686567166</v>
      </c>
      <c r="L56" s="20">
        <f t="shared" si="9"/>
        <v>256</v>
      </c>
      <c r="M56" s="107">
        <f t="shared" si="13"/>
        <v>95.52238805970148</v>
      </c>
      <c r="N56" s="107">
        <f t="shared" si="14"/>
        <v>23.4375</v>
      </c>
      <c r="O56" s="106">
        <f t="shared" si="15"/>
        <v>75.390625</v>
      </c>
      <c r="P56" s="46">
        <v>10</v>
      </c>
      <c r="Q56" s="108">
        <f t="shared" si="16"/>
        <v>3.731343283582089</v>
      </c>
    </row>
    <row r="57" spans="1:17" s="7" customFormat="1" ht="10.5" customHeight="1">
      <c r="A57" s="18">
        <v>52</v>
      </c>
      <c r="B57" s="18" t="s">
        <v>47</v>
      </c>
      <c r="C57" s="25">
        <v>115</v>
      </c>
      <c r="D57" s="25">
        <v>104</v>
      </c>
      <c r="E57" s="105">
        <f t="shared" si="10"/>
        <v>90.43478260869566</v>
      </c>
      <c r="F57" s="25">
        <v>22</v>
      </c>
      <c r="G57" s="105">
        <f t="shared" si="11"/>
        <v>19.130434782608695</v>
      </c>
      <c r="H57" s="28">
        <v>71</v>
      </c>
      <c r="I57" s="105">
        <f t="shared" si="8"/>
        <v>61.73913043478261</v>
      </c>
      <c r="J57" s="46">
        <v>4</v>
      </c>
      <c r="K57" s="106">
        <f t="shared" si="12"/>
        <v>3.4782608695652173</v>
      </c>
      <c r="L57" s="20">
        <f t="shared" si="9"/>
        <v>97</v>
      </c>
      <c r="M57" s="107">
        <f t="shared" si="13"/>
        <v>84.34782608695653</v>
      </c>
      <c r="N57" s="107">
        <f t="shared" si="14"/>
        <v>22.68041237113402</v>
      </c>
      <c r="O57" s="106">
        <f t="shared" si="15"/>
        <v>95.87628865979381</v>
      </c>
      <c r="P57" s="46">
        <v>2</v>
      </c>
      <c r="Q57" s="108">
        <f t="shared" si="16"/>
        <v>1.7391304347826086</v>
      </c>
    </row>
    <row r="58" spans="1:17" s="7" customFormat="1" ht="9.75" customHeight="1">
      <c r="A58" s="18">
        <v>53</v>
      </c>
      <c r="B58" s="18" t="s">
        <v>48</v>
      </c>
      <c r="C58" s="25">
        <v>1367</v>
      </c>
      <c r="D58" s="25">
        <v>1260</v>
      </c>
      <c r="E58" s="105">
        <f t="shared" si="10"/>
        <v>92.17264081931236</v>
      </c>
      <c r="F58" s="25">
        <v>249</v>
      </c>
      <c r="G58" s="105">
        <f t="shared" si="11"/>
        <v>18.21506949524506</v>
      </c>
      <c r="H58" s="20">
        <v>756</v>
      </c>
      <c r="I58" s="105">
        <f t="shared" si="8"/>
        <v>55.30358449158742</v>
      </c>
      <c r="J58" s="46">
        <v>151</v>
      </c>
      <c r="K58" s="106">
        <f t="shared" si="12"/>
        <v>11.046086320409657</v>
      </c>
      <c r="L58" s="20">
        <f t="shared" si="9"/>
        <v>1156</v>
      </c>
      <c r="M58" s="107">
        <f t="shared" si="13"/>
        <v>84.56474030724213</v>
      </c>
      <c r="N58" s="107">
        <f t="shared" si="14"/>
        <v>21.53979238754325</v>
      </c>
      <c r="O58" s="106">
        <f t="shared" si="15"/>
        <v>86.93771626297578</v>
      </c>
      <c r="P58" s="46">
        <v>27</v>
      </c>
      <c r="Q58" s="108">
        <f t="shared" si="16"/>
        <v>1.9751280175566936</v>
      </c>
    </row>
    <row r="59" spans="1:17" s="7" customFormat="1" ht="10.5" customHeight="1">
      <c r="A59" s="18">
        <v>54</v>
      </c>
      <c r="B59" s="18" t="s">
        <v>50</v>
      </c>
      <c r="C59" s="29">
        <v>706</v>
      </c>
      <c r="D59" s="29">
        <v>603</v>
      </c>
      <c r="E59" s="105">
        <f t="shared" si="10"/>
        <v>85.41076487252126</v>
      </c>
      <c r="F59" s="29">
        <v>156</v>
      </c>
      <c r="G59" s="105">
        <f t="shared" si="11"/>
        <v>22.096317280453256</v>
      </c>
      <c r="H59" s="20">
        <v>337</v>
      </c>
      <c r="I59" s="105">
        <f t="shared" si="8"/>
        <v>47.73371104815864</v>
      </c>
      <c r="J59" s="46">
        <v>73</v>
      </c>
      <c r="K59" s="106">
        <f t="shared" si="12"/>
        <v>10.339943342776204</v>
      </c>
      <c r="L59" s="20">
        <f t="shared" si="9"/>
        <v>566</v>
      </c>
      <c r="M59" s="107">
        <f t="shared" si="13"/>
        <v>80.16997167138811</v>
      </c>
      <c r="N59" s="107">
        <f t="shared" si="14"/>
        <v>27.56183745583039</v>
      </c>
      <c r="O59" s="106">
        <f t="shared" si="15"/>
        <v>87.10247349823321</v>
      </c>
      <c r="P59" s="46">
        <v>8</v>
      </c>
      <c r="Q59" s="108">
        <f t="shared" si="16"/>
        <v>1.13314447592068</v>
      </c>
    </row>
    <row r="60" spans="1:17" s="7" customFormat="1" ht="10.5" customHeight="1">
      <c r="A60" s="18">
        <v>55</v>
      </c>
      <c r="B60" s="18" t="s">
        <v>51</v>
      </c>
      <c r="C60" s="25">
        <v>781</v>
      </c>
      <c r="D60" s="25">
        <v>725</v>
      </c>
      <c r="E60" s="105">
        <f t="shared" si="10"/>
        <v>92.82970550576184</v>
      </c>
      <c r="F60" s="25">
        <v>166</v>
      </c>
      <c r="G60" s="105">
        <f t="shared" si="11"/>
        <v>21.254801536491676</v>
      </c>
      <c r="H60" s="20">
        <v>386</v>
      </c>
      <c r="I60" s="105">
        <f t="shared" si="8"/>
        <v>49.42381562099872</v>
      </c>
      <c r="J60" s="46">
        <v>100</v>
      </c>
      <c r="K60" s="106">
        <f t="shared" si="12"/>
        <v>12.804097311139564</v>
      </c>
      <c r="L60" s="20">
        <f t="shared" si="9"/>
        <v>652</v>
      </c>
      <c r="M60" s="107">
        <f t="shared" si="13"/>
        <v>83.48271446862996</v>
      </c>
      <c r="N60" s="107">
        <f t="shared" si="14"/>
        <v>25.4601226993865</v>
      </c>
      <c r="O60" s="106">
        <f t="shared" si="15"/>
        <v>84.66257668711657</v>
      </c>
      <c r="P60" s="46">
        <v>4</v>
      </c>
      <c r="Q60" s="108">
        <f t="shared" si="16"/>
        <v>0.5121638924455826</v>
      </c>
    </row>
    <row r="61" spans="1:17" s="15" customFormat="1" ht="10.5" customHeight="1">
      <c r="A61" s="18">
        <v>56</v>
      </c>
      <c r="B61" s="18" t="s">
        <v>52</v>
      </c>
      <c r="C61" s="25">
        <v>654</v>
      </c>
      <c r="D61" s="25">
        <v>616</v>
      </c>
      <c r="E61" s="105">
        <f t="shared" si="10"/>
        <v>94.18960244648318</v>
      </c>
      <c r="F61" s="25">
        <v>199</v>
      </c>
      <c r="G61" s="105">
        <f t="shared" si="11"/>
        <v>30.428134556574925</v>
      </c>
      <c r="H61" s="20">
        <v>317</v>
      </c>
      <c r="I61" s="105">
        <f t="shared" si="8"/>
        <v>48.47094801223242</v>
      </c>
      <c r="J61" s="47">
        <v>67</v>
      </c>
      <c r="K61" s="106">
        <f t="shared" si="12"/>
        <v>10.244648318042813</v>
      </c>
      <c r="L61" s="20">
        <f t="shared" si="9"/>
        <v>583</v>
      </c>
      <c r="M61" s="107">
        <f t="shared" si="13"/>
        <v>89.14373088685015</v>
      </c>
      <c r="N61" s="107">
        <f t="shared" si="14"/>
        <v>34.133790737564325</v>
      </c>
      <c r="O61" s="106">
        <f t="shared" si="15"/>
        <v>88.50771869639794</v>
      </c>
      <c r="P61" s="47">
        <v>10</v>
      </c>
      <c r="Q61" s="108">
        <f t="shared" si="16"/>
        <v>1.529051987767584</v>
      </c>
    </row>
    <row r="62" spans="1:17" s="7" customFormat="1" ht="10.5" customHeight="1">
      <c r="A62" s="18">
        <v>57</v>
      </c>
      <c r="B62" s="18" t="s">
        <v>53</v>
      </c>
      <c r="C62" s="25">
        <v>738</v>
      </c>
      <c r="D62" s="25">
        <v>706</v>
      </c>
      <c r="E62" s="105">
        <f t="shared" si="10"/>
        <v>95.6639566395664</v>
      </c>
      <c r="F62" s="25">
        <v>239</v>
      </c>
      <c r="G62" s="105">
        <f t="shared" si="11"/>
        <v>32.38482384823848</v>
      </c>
      <c r="H62" s="20">
        <v>287</v>
      </c>
      <c r="I62" s="105">
        <f t="shared" si="8"/>
        <v>38.88888888888889</v>
      </c>
      <c r="J62" s="46">
        <v>111</v>
      </c>
      <c r="K62" s="106">
        <f t="shared" si="12"/>
        <v>15.040650406504067</v>
      </c>
      <c r="L62" s="20">
        <f t="shared" si="9"/>
        <v>637</v>
      </c>
      <c r="M62" s="107">
        <f t="shared" si="13"/>
        <v>86.31436314363144</v>
      </c>
      <c r="N62" s="107">
        <f t="shared" si="14"/>
        <v>37.51962323390895</v>
      </c>
      <c r="O62" s="106">
        <f t="shared" si="15"/>
        <v>82.574568288854</v>
      </c>
      <c r="P62" s="46">
        <v>23</v>
      </c>
      <c r="Q62" s="108">
        <f t="shared" si="16"/>
        <v>3.116531165311653</v>
      </c>
    </row>
    <row r="63" spans="1:17" s="7" customFormat="1" ht="10.5" customHeight="1">
      <c r="A63" s="18">
        <v>58</v>
      </c>
      <c r="B63" s="18" t="s">
        <v>54</v>
      </c>
      <c r="C63" s="25">
        <v>436</v>
      </c>
      <c r="D63" s="25">
        <v>398</v>
      </c>
      <c r="E63" s="105">
        <f t="shared" si="10"/>
        <v>91.28440366972477</v>
      </c>
      <c r="F63" s="25">
        <v>121</v>
      </c>
      <c r="G63" s="105">
        <f t="shared" si="11"/>
        <v>27.75229357798165</v>
      </c>
      <c r="H63" s="20">
        <v>248</v>
      </c>
      <c r="I63" s="105">
        <f t="shared" si="8"/>
        <v>56.88073394495413</v>
      </c>
      <c r="J63" s="46">
        <v>18</v>
      </c>
      <c r="K63" s="106">
        <f t="shared" si="12"/>
        <v>4.128440366972478</v>
      </c>
      <c r="L63" s="20">
        <f t="shared" si="9"/>
        <v>387</v>
      </c>
      <c r="M63" s="107">
        <f t="shared" si="13"/>
        <v>88.76146788990825</v>
      </c>
      <c r="N63" s="107">
        <f t="shared" si="14"/>
        <v>31.266149870801037</v>
      </c>
      <c r="O63" s="106">
        <f t="shared" si="15"/>
        <v>95.34883720930233</v>
      </c>
      <c r="P63" s="46">
        <v>2</v>
      </c>
      <c r="Q63" s="108">
        <f t="shared" si="16"/>
        <v>0.45871559633027525</v>
      </c>
    </row>
    <row r="64" spans="1:17" s="7" customFormat="1" ht="10.5" customHeight="1">
      <c r="A64" s="18">
        <v>59</v>
      </c>
      <c r="B64" s="18" t="s">
        <v>55</v>
      </c>
      <c r="C64" s="25">
        <v>712</v>
      </c>
      <c r="D64" s="25">
        <v>688</v>
      </c>
      <c r="E64" s="105">
        <f t="shared" si="10"/>
        <v>96.62921348314607</v>
      </c>
      <c r="F64" s="25">
        <v>274</v>
      </c>
      <c r="G64" s="105">
        <f t="shared" si="11"/>
        <v>38.48314606741573</v>
      </c>
      <c r="H64" s="20">
        <v>378</v>
      </c>
      <c r="I64" s="105">
        <f t="shared" si="8"/>
        <v>53.08988764044944</v>
      </c>
      <c r="J64" s="46">
        <v>20</v>
      </c>
      <c r="K64" s="106">
        <f t="shared" si="12"/>
        <v>2.8089887640449436</v>
      </c>
      <c r="L64" s="20">
        <f t="shared" si="9"/>
        <v>672</v>
      </c>
      <c r="M64" s="107">
        <f t="shared" si="13"/>
        <v>94.3820224719101</v>
      </c>
      <c r="N64" s="107">
        <f t="shared" si="14"/>
        <v>40.773809523809526</v>
      </c>
      <c r="O64" s="106">
        <f t="shared" si="15"/>
        <v>97.02380952380952</v>
      </c>
      <c r="P64" s="46">
        <v>1</v>
      </c>
      <c r="Q64" s="108">
        <f t="shared" si="16"/>
        <v>0.1404494382022472</v>
      </c>
    </row>
    <row r="65" spans="1:17" s="7" customFormat="1" ht="10.5" customHeight="1">
      <c r="A65" s="18">
        <v>60</v>
      </c>
      <c r="B65" s="18" t="s">
        <v>56</v>
      </c>
      <c r="C65" s="25">
        <v>784</v>
      </c>
      <c r="D65" s="25">
        <v>727</v>
      </c>
      <c r="E65" s="43">
        <f t="shared" si="10"/>
        <v>92.7295918367347</v>
      </c>
      <c r="F65" s="25">
        <v>178</v>
      </c>
      <c r="G65" s="43">
        <f t="shared" si="11"/>
        <v>22.70408163265306</v>
      </c>
      <c r="H65" s="20">
        <v>447</v>
      </c>
      <c r="I65" s="43">
        <f t="shared" si="8"/>
        <v>57.01530612244898</v>
      </c>
      <c r="J65" s="46">
        <v>74</v>
      </c>
      <c r="K65" s="58">
        <f t="shared" si="12"/>
        <v>9.438775510204081</v>
      </c>
      <c r="L65" s="63">
        <f t="shared" si="9"/>
        <v>699</v>
      </c>
      <c r="M65" s="54">
        <f t="shared" si="13"/>
        <v>89.15816326530613</v>
      </c>
      <c r="N65" s="54">
        <f t="shared" si="14"/>
        <v>25.464949928469245</v>
      </c>
      <c r="O65" s="58">
        <f t="shared" si="15"/>
        <v>89.4134477825465</v>
      </c>
      <c r="P65" s="46">
        <v>13</v>
      </c>
      <c r="Q65" s="44">
        <f t="shared" si="16"/>
        <v>1.6581632653061225</v>
      </c>
    </row>
    <row r="66" spans="1:17" s="26" customFormat="1" ht="12" customHeight="1">
      <c r="A66" s="116" t="s">
        <v>57</v>
      </c>
      <c r="B66" s="116"/>
      <c r="C66" s="21">
        <f>SUM(C5:C65)</f>
        <v>20271</v>
      </c>
      <c r="D66" s="21">
        <f>SUM(D5:D65)</f>
        <v>18489</v>
      </c>
      <c r="E66" s="22">
        <f t="shared" si="10"/>
        <v>91.20911647180702</v>
      </c>
      <c r="F66" s="21">
        <f>SUM(F5:F65)</f>
        <v>4049</v>
      </c>
      <c r="G66" s="22">
        <f t="shared" si="11"/>
        <v>19.97434759015342</v>
      </c>
      <c r="H66" s="21">
        <f>SUM(H5:H65)</f>
        <v>11346</v>
      </c>
      <c r="I66" s="22">
        <f t="shared" si="8"/>
        <v>55.97158502293917</v>
      </c>
      <c r="J66" s="21">
        <f>SUM(J5:J65)</f>
        <v>2613</v>
      </c>
      <c r="K66" s="59">
        <f t="shared" si="12"/>
        <v>12.890335947905877</v>
      </c>
      <c r="L66" s="21">
        <f t="shared" si="9"/>
        <v>18008</v>
      </c>
      <c r="M66" s="57">
        <f t="shared" si="13"/>
        <v>88.83626856099846</v>
      </c>
      <c r="N66" s="57">
        <f t="shared" si="14"/>
        <v>22.484451354953354</v>
      </c>
      <c r="O66" s="59">
        <f t="shared" si="15"/>
        <v>85.48978231896935</v>
      </c>
      <c r="P66" s="21">
        <f>SUM(P5:P65)</f>
        <v>258</v>
      </c>
      <c r="Q66" s="38">
        <f t="shared" si="16"/>
        <v>1.2727541808494895</v>
      </c>
    </row>
    <row r="67" spans="1:9" s="32" customFormat="1" ht="12" customHeight="1">
      <c r="A67" s="30"/>
      <c r="B67" s="30"/>
      <c r="C67" s="30"/>
      <c r="D67" s="30"/>
      <c r="E67" s="31"/>
      <c r="F67" s="30"/>
      <c r="G67" s="31"/>
      <c r="H67" s="30"/>
      <c r="I67" s="31"/>
    </row>
    <row r="68" spans="1:17" s="32" customFormat="1" ht="12" customHeight="1">
      <c r="A68" s="30"/>
      <c r="B68" s="80" t="s">
        <v>58</v>
      </c>
      <c r="C68" s="80">
        <v>248</v>
      </c>
      <c r="D68" s="80">
        <v>234</v>
      </c>
      <c r="E68" s="81">
        <f>D68/C68*100</f>
        <v>94.35483870967742</v>
      </c>
      <c r="F68" s="80">
        <v>72</v>
      </c>
      <c r="G68" s="81">
        <f>F68/C68*100</f>
        <v>29.03225806451613</v>
      </c>
      <c r="H68" s="80">
        <v>95</v>
      </c>
      <c r="I68" s="81">
        <f>H68/C68*100</f>
        <v>38.306451612903224</v>
      </c>
      <c r="J68" s="80">
        <v>35</v>
      </c>
      <c r="K68" s="81">
        <f>J68/C68*100</f>
        <v>14.112903225806454</v>
      </c>
      <c r="L68" s="80">
        <v>202</v>
      </c>
      <c r="M68" s="81">
        <f>L68/C68*100</f>
        <v>81.45161290322581</v>
      </c>
      <c r="N68" s="81">
        <f>F68/L68*100</f>
        <v>35.64356435643564</v>
      </c>
      <c r="O68" s="81">
        <f>(F68+H68)/L68*100</f>
        <v>82.67326732673267</v>
      </c>
      <c r="P68" s="86">
        <v>6</v>
      </c>
      <c r="Q68" s="81">
        <f>P68/C68*100</f>
        <v>2.4193548387096775</v>
      </c>
    </row>
    <row r="69" spans="2:17" s="27" customFormat="1" ht="12">
      <c r="B69" s="80" t="s">
        <v>104</v>
      </c>
      <c r="C69" s="80">
        <f>C66+C68</f>
        <v>20519</v>
      </c>
      <c r="D69" s="80">
        <f>D66+D68</f>
        <v>18723</v>
      </c>
      <c r="E69" s="81">
        <f>D69/C69*100</f>
        <v>91.24713680003899</v>
      </c>
      <c r="F69" s="80">
        <f>F66+F68</f>
        <v>4121</v>
      </c>
      <c r="G69" s="81">
        <f>F69/C69*100</f>
        <v>20.083824747794726</v>
      </c>
      <c r="H69" s="80">
        <f>H66+H68</f>
        <v>11441</v>
      </c>
      <c r="I69" s="81">
        <f>H69/C69*100</f>
        <v>55.758077879038936</v>
      </c>
      <c r="J69" s="80">
        <f>J66+J68</f>
        <v>2648</v>
      </c>
      <c r="K69" s="81">
        <f>J69/C69*100</f>
        <v>12.905112334909107</v>
      </c>
      <c r="L69" s="80">
        <f>L66+L68</f>
        <v>18210</v>
      </c>
      <c r="M69" s="81">
        <f>L69/C69*100</f>
        <v>88.74701496174278</v>
      </c>
      <c r="N69" s="81">
        <f>F69/L69*100</f>
        <v>22.630422844590882</v>
      </c>
      <c r="O69" s="81">
        <f>(F69+H69)/L69*100</f>
        <v>85.45853926414058</v>
      </c>
      <c r="P69" s="80">
        <f>P66+P68</f>
        <v>264</v>
      </c>
      <c r="Q69" s="81">
        <f>P69/C69*100</f>
        <v>1.2866124080120864</v>
      </c>
    </row>
  </sheetData>
  <sheetProtection sheet="1" objects="1" scenarios="1" autoFilter="0"/>
  <autoFilter ref="A4:Q66"/>
  <mergeCells count="13">
    <mergeCell ref="H2:I2"/>
    <mergeCell ref="L2:M2"/>
    <mergeCell ref="P2:Q2"/>
    <mergeCell ref="N2:N3"/>
    <mergeCell ref="J2:K2"/>
    <mergeCell ref="O2:O3"/>
    <mergeCell ref="A1:Q1"/>
    <mergeCell ref="C2:C3"/>
    <mergeCell ref="A66:B66"/>
    <mergeCell ref="A2:A3"/>
    <mergeCell ref="B2:B3"/>
    <mergeCell ref="D2:E2"/>
    <mergeCell ref="F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ЦЛМО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Comp_27</dc:creator>
  <cp:keywords/>
  <dc:description/>
  <cp:lastModifiedBy>Пользователь</cp:lastModifiedBy>
  <cp:lastPrinted>2016-03-30T12:41:48Z</cp:lastPrinted>
  <dcterms:created xsi:type="dcterms:W3CDTF">2011-12-02T05:04:24Z</dcterms:created>
  <dcterms:modified xsi:type="dcterms:W3CDTF">2016-03-30T12:42:30Z</dcterms:modified>
  <cp:category/>
  <cp:version/>
  <cp:contentType/>
  <cp:contentStatus/>
</cp:coreProperties>
</file>